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3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Tables/pivotTable10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2.xml" ContentType="application/vnd.openxmlformats-officedocument.spreadsheetml.pivotTable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21" yWindow="65521" windowWidth="15480" windowHeight="11640" activeTab="0"/>
  </bookViews>
  <sheets>
    <sheet name="I revised" sheetId="1" r:id="rId1"/>
    <sheet name="1" sheetId="2" r:id="rId2"/>
    <sheet name="2 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-15 " sheetId="15" r:id="rId15"/>
    <sheet name="Commitments 16-17" sheetId="16" r:id="rId16"/>
    <sheet name="12 Details 18-24" sheetId="17" r:id="rId17"/>
    <sheet name="Commimtments FY 12-13 Draft" sheetId="18" state="hidden" r:id="rId18"/>
    <sheet name="Commitmens Jul-Jun 12-13 Draft" sheetId="19" state="hidden" r:id="rId19"/>
    <sheet name="SR Jul-Sep 2013-14 Final Draft" sheetId="20" state="hidden" r:id="rId20"/>
    <sheet name="PT 2" sheetId="21" state="hidden" r:id="rId21"/>
    <sheet name="PT 3" sheetId="22" state="hidden" r:id="rId22"/>
    <sheet name="PT 4" sheetId="23" state="hidden" r:id="rId23"/>
    <sheet name="PT 5" sheetId="24" state="hidden" r:id="rId24"/>
    <sheet name="PT 13" sheetId="25" state="hidden" r:id="rId25"/>
    <sheet name="PT 14" sheetId="26" state="hidden" r:id="rId26"/>
    <sheet name="PT 12" sheetId="27" state="hidden" r:id="rId27"/>
    <sheet name="PT 11" sheetId="28" state="hidden" r:id="rId28"/>
    <sheet name="PT 10" sheetId="29" state="hidden" r:id="rId29"/>
    <sheet name="PT 9" sheetId="30" state="hidden" r:id="rId30"/>
    <sheet name="PT 8" sheetId="31" state="hidden" r:id="rId31"/>
    <sheet name="PT 7" sheetId="32" state="hidden" r:id="rId32"/>
    <sheet name="PT 6" sheetId="33" state="hidden" r:id="rId33"/>
  </sheets>
  <externalReferences>
    <externalReference r:id="rId40"/>
    <externalReference r:id="rId41"/>
    <externalReference r:id="rId42"/>
  </externalReferences>
  <definedNames>
    <definedName name="\A" localSheetId="16">#REF!</definedName>
    <definedName name="\A" localSheetId="0">#REF!</definedName>
    <definedName name="\A" localSheetId="28">#REF!</definedName>
    <definedName name="\A" localSheetId="27">#REF!</definedName>
    <definedName name="\A" localSheetId="20">#REF!</definedName>
    <definedName name="\A" localSheetId="21">#REF!</definedName>
    <definedName name="\A" localSheetId="22">#REF!</definedName>
    <definedName name="\A" localSheetId="29">#REF!</definedName>
    <definedName name="\A">#REF!</definedName>
    <definedName name="\C" localSheetId="16">#REF!</definedName>
    <definedName name="\C" localSheetId="0">#REF!</definedName>
    <definedName name="\C" localSheetId="28">#REF!</definedName>
    <definedName name="\C" localSheetId="27">#REF!</definedName>
    <definedName name="\C" localSheetId="20">#REF!</definedName>
    <definedName name="\C" localSheetId="21">#REF!</definedName>
    <definedName name="\C" localSheetId="22">#REF!</definedName>
    <definedName name="\C" localSheetId="29">#REF!</definedName>
    <definedName name="\C">#REF!</definedName>
    <definedName name="\D" localSheetId="16">#REF!</definedName>
    <definedName name="\D" localSheetId="0">#REF!</definedName>
    <definedName name="\D" localSheetId="28">#REF!</definedName>
    <definedName name="\D" localSheetId="27">#REF!</definedName>
    <definedName name="\D" localSheetId="20">#REF!</definedName>
    <definedName name="\D" localSheetId="21">#REF!</definedName>
    <definedName name="\D" localSheetId="22">#REF!</definedName>
    <definedName name="\D" localSheetId="29">#REF!</definedName>
    <definedName name="\D">#REF!</definedName>
    <definedName name="\F" localSheetId="16">#REF!</definedName>
    <definedName name="\F" localSheetId="0">#REF!</definedName>
    <definedName name="\F" localSheetId="28">#REF!</definedName>
    <definedName name="\F" localSheetId="27">#REF!</definedName>
    <definedName name="\F" localSheetId="20">#REF!</definedName>
    <definedName name="\F" localSheetId="21">#REF!</definedName>
    <definedName name="\F" localSheetId="22">#REF!</definedName>
    <definedName name="\F" localSheetId="29">#REF!</definedName>
    <definedName name="\F">#REF!</definedName>
    <definedName name="\G" localSheetId="16">#REF!</definedName>
    <definedName name="\G" localSheetId="0">#REF!</definedName>
    <definedName name="\G" localSheetId="28">#REF!</definedName>
    <definedName name="\G" localSheetId="27">#REF!</definedName>
    <definedName name="\G" localSheetId="20">#REF!</definedName>
    <definedName name="\G" localSheetId="21">#REF!</definedName>
    <definedName name="\G" localSheetId="22">#REF!</definedName>
    <definedName name="\G" localSheetId="29">#REF!</definedName>
    <definedName name="\G">#REF!</definedName>
    <definedName name="\I" localSheetId="16">#REF!</definedName>
    <definedName name="\I" localSheetId="0">#REF!</definedName>
    <definedName name="\I" localSheetId="28">#REF!</definedName>
    <definedName name="\I" localSheetId="27">#REF!</definedName>
    <definedName name="\I" localSheetId="20">#REF!</definedName>
    <definedName name="\I" localSheetId="21">#REF!</definedName>
    <definedName name="\I" localSheetId="22">#REF!</definedName>
    <definedName name="\I" localSheetId="29">#REF!</definedName>
    <definedName name="\I">#REF!</definedName>
    <definedName name="\L" localSheetId="16">#REF!</definedName>
    <definedName name="\L" localSheetId="0">#REF!</definedName>
    <definedName name="\L" localSheetId="28">#REF!</definedName>
    <definedName name="\L" localSheetId="27">#REF!</definedName>
    <definedName name="\L" localSheetId="20">#REF!</definedName>
    <definedName name="\L" localSheetId="21">#REF!</definedName>
    <definedName name="\L" localSheetId="22">#REF!</definedName>
    <definedName name="\L" localSheetId="29">#REF!</definedName>
    <definedName name="\L">#REF!</definedName>
    <definedName name="\N" localSheetId="16">#REF!</definedName>
    <definedName name="\N" localSheetId="0">#REF!</definedName>
    <definedName name="\N" localSheetId="28">#REF!</definedName>
    <definedName name="\N" localSheetId="27">#REF!</definedName>
    <definedName name="\N" localSheetId="20">#REF!</definedName>
    <definedName name="\N" localSheetId="21">#REF!</definedName>
    <definedName name="\N" localSheetId="22">#REF!</definedName>
    <definedName name="\N" localSheetId="29">#REF!</definedName>
    <definedName name="\N">#REF!</definedName>
    <definedName name="\P" localSheetId="16">#REF!</definedName>
    <definedName name="\P" localSheetId="0">#REF!</definedName>
    <definedName name="\P" localSheetId="28">#REF!</definedName>
    <definedName name="\P" localSheetId="27">#REF!</definedName>
    <definedName name="\P" localSheetId="20">#REF!</definedName>
    <definedName name="\P" localSheetId="21">#REF!</definedName>
    <definedName name="\P" localSheetId="22">#REF!</definedName>
    <definedName name="\P" localSheetId="29">#REF!</definedName>
    <definedName name="\P">#REF!</definedName>
    <definedName name="\P2" localSheetId="16">#REF!</definedName>
    <definedName name="\P2" localSheetId="28">#REF!</definedName>
    <definedName name="\P2" localSheetId="27">#REF!</definedName>
    <definedName name="\P2" localSheetId="20">#REF!</definedName>
    <definedName name="\P2" localSheetId="21">#REF!</definedName>
    <definedName name="\P2" localSheetId="22">#REF!</definedName>
    <definedName name="\P2" localSheetId="29">#REF!</definedName>
    <definedName name="\P2">#REF!</definedName>
    <definedName name="\R" localSheetId="16">#REF!</definedName>
    <definedName name="\R" localSheetId="0">#REF!</definedName>
    <definedName name="\R" localSheetId="28">#REF!</definedName>
    <definedName name="\R" localSheetId="27">#REF!</definedName>
    <definedName name="\R" localSheetId="20">#REF!</definedName>
    <definedName name="\R" localSheetId="21">#REF!</definedName>
    <definedName name="\R" localSheetId="22">#REF!</definedName>
    <definedName name="\R" localSheetId="29">#REF!</definedName>
    <definedName name="\R">#REF!</definedName>
    <definedName name="\S" localSheetId="16">#REF!</definedName>
    <definedName name="\S" localSheetId="0">#REF!</definedName>
    <definedName name="\S" localSheetId="28">#REF!</definedName>
    <definedName name="\S" localSheetId="27">#REF!</definedName>
    <definedName name="\S" localSheetId="20">#REF!</definedName>
    <definedName name="\S" localSheetId="21">#REF!</definedName>
    <definedName name="\S" localSheetId="22">#REF!</definedName>
    <definedName name="\S" localSheetId="29">#REF!</definedName>
    <definedName name="\S">#REF!</definedName>
    <definedName name="\T" localSheetId="16">#REF!</definedName>
    <definedName name="\T" localSheetId="0">#REF!</definedName>
    <definedName name="\T" localSheetId="28">#REF!</definedName>
    <definedName name="\T" localSheetId="27">#REF!</definedName>
    <definedName name="\T" localSheetId="20">#REF!</definedName>
    <definedName name="\T" localSheetId="21">#REF!</definedName>
    <definedName name="\T" localSheetId="22">#REF!</definedName>
    <definedName name="\T" localSheetId="29">#REF!</definedName>
    <definedName name="\T">#REF!</definedName>
    <definedName name="\V" localSheetId="16">#REF!</definedName>
    <definedName name="\V" localSheetId="0">#REF!</definedName>
    <definedName name="\V" localSheetId="28">#REF!</definedName>
    <definedName name="\V" localSheetId="27">#REF!</definedName>
    <definedName name="\V" localSheetId="20">#REF!</definedName>
    <definedName name="\V" localSheetId="21">#REF!</definedName>
    <definedName name="\V" localSheetId="22">#REF!</definedName>
    <definedName name="\V" localSheetId="29">#REF!</definedName>
    <definedName name="\V">#REF!</definedName>
    <definedName name="\Y" localSheetId="16">#REF!</definedName>
    <definedName name="\Y" localSheetId="0">#REF!</definedName>
    <definedName name="\Y" localSheetId="28">#REF!</definedName>
    <definedName name="\Y" localSheetId="27">#REF!</definedName>
    <definedName name="\Y" localSheetId="20">#REF!</definedName>
    <definedName name="\Y" localSheetId="21">#REF!</definedName>
    <definedName name="\Y" localSheetId="22">#REF!</definedName>
    <definedName name="\Y" localSheetId="29">#REF!</definedName>
    <definedName name="\Y">#REF!</definedName>
    <definedName name="ab" localSheetId="16">#REF!</definedName>
    <definedName name="ab" localSheetId="0">#REF!</definedName>
    <definedName name="ab" localSheetId="28">#REF!</definedName>
    <definedName name="ab" localSheetId="27">#REF!</definedName>
    <definedName name="ab" localSheetId="20">#REF!</definedName>
    <definedName name="ab" localSheetId="21">#REF!</definedName>
    <definedName name="ab" localSheetId="22">#REF!</definedName>
    <definedName name="ab" localSheetId="29">#REF!</definedName>
    <definedName name="ab">#REF!</definedName>
    <definedName name="PinMillion" localSheetId="16">#REF!</definedName>
    <definedName name="PinMillion" localSheetId="28">#REF!</definedName>
    <definedName name="PinMillion" localSheetId="27">#REF!</definedName>
    <definedName name="PinMillion" localSheetId="20">#REF!</definedName>
    <definedName name="PinMillion" localSheetId="21">#REF!</definedName>
    <definedName name="PinMillion" localSheetId="22">#REF!</definedName>
    <definedName name="PinMillion" localSheetId="29">#REF!</definedName>
    <definedName name="PinMillion">#REF!</definedName>
    <definedName name="_xlnm.Print_Area" localSheetId="1">'1'!$A$1:$D$14</definedName>
    <definedName name="_xlnm.Print_Area" localSheetId="10">'10'!$A$1:$L$31</definedName>
    <definedName name="_xlnm.Print_Area" localSheetId="11">'11'!$A$1:$L$14</definedName>
    <definedName name="_xlnm.Print_Area" localSheetId="12">'12'!$A$1:$R$34</definedName>
    <definedName name="_xlnm.Print_Area" localSheetId="16">'12 Details 18-24'!$A$1:$U$299</definedName>
    <definedName name="_xlnm.Print_Area" localSheetId="13">'13'!$A$1:$D$39</definedName>
    <definedName name="_xlnm.Print_Area" localSheetId="14">'14-15 '!$A$1:$F$49</definedName>
    <definedName name="_xlnm.Print_Area" localSheetId="3">'3'!$A$1:$G$24</definedName>
    <definedName name="_xlnm.Print_Area" localSheetId="4">'4'!$A$1:$G$14</definedName>
    <definedName name="_xlnm.Print_Area" localSheetId="5">'5'!$A$1:$K$27</definedName>
    <definedName name="_xlnm.Print_Area" localSheetId="6">'6'!$A$1:$D$35</definedName>
    <definedName name="_xlnm.Print_Area" localSheetId="8">'8'!$A$1:$E$14</definedName>
    <definedName name="_xlnm.Print_Area" localSheetId="9">'9'!$A$1:$E$31</definedName>
    <definedName name="_xlnm.Print_Area" localSheetId="0">'I revised'!$A$1:$D$36</definedName>
    <definedName name="_xlnm.Print_Titles" localSheetId="10">'10'!$1:$4</definedName>
    <definedName name="_xlnm.Print_Titles" localSheetId="16">'12 Details 18-24'!$1:$3</definedName>
    <definedName name="_xlnm.Print_Titles" localSheetId="14">'14-15 '!$1:$5</definedName>
    <definedName name="_xlnm.Print_Titles" localSheetId="15">'Commitments 16-17'!$1:$3</definedName>
    <definedName name="x" localSheetId="16">#REF!</definedName>
    <definedName name="x">#REF!</definedName>
  </definedNames>
  <calcPr fullCalcOnLoad="1"/>
  <pivotCaches>
    <pivotCache cacheId="19" r:id="rId34"/>
    <pivotCache cacheId="21" r:id="rId35"/>
    <pivotCache cacheId="20" r:id="rId36"/>
    <pivotCache cacheId="22" r:id="rId37"/>
  </pivotCaches>
</workbook>
</file>

<file path=xl/sharedStrings.xml><?xml version="1.0" encoding="utf-8"?>
<sst xmlns="http://schemas.openxmlformats.org/spreadsheetml/2006/main" count="9791" uniqueCount="1159">
  <si>
    <t>4864-PAK</t>
  </si>
  <si>
    <t>PIFRA-II - ADD FINANCING</t>
  </si>
  <si>
    <t>4927-PAK</t>
  </si>
  <si>
    <t>3RD POLIO ERAD - ADD FINANCING</t>
  </si>
  <si>
    <t>ITALY-11</t>
  </si>
  <si>
    <t>POVERTY REDUCATION THOUGH RURA</t>
  </si>
  <si>
    <t xml:space="preserve"> 14.01.2011 </t>
  </si>
  <si>
    <t xml:space="preserve"> 13.01.2014 </t>
  </si>
  <si>
    <t>UK-10-1</t>
  </si>
  <si>
    <t>VITAL TRANSPORT &amp; EDU. INFRAST</t>
  </si>
  <si>
    <t xml:space="preserve"> 05.08.2010 </t>
  </si>
  <si>
    <t xml:space="preserve"> 30.01.2013 </t>
  </si>
  <si>
    <t>UK-10-2</t>
  </si>
  <si>
    <t>DFID SUPPORT TO PAK GROW. POLI</t>
  </si>
  <si>
    <t xml:space="preserve"> 14.06.2011 </t>
  </si>
  <si>
    <t xml:space="preserve"> 13.06.2014 </t>
  </si>
  <si>
    <t>2727-PAK</t>
  </si>
  <si>
    <t>POWER DIST. ENHACT. INV. PROGR</t>
  </si>
  <si>
    <t xml:space="preserve"> 28.01.2011 </t>
  </si>
  <si>
    <t>FLOODS-2010 - OTHERS</t>
  </si>
  <si>
    <t>SUSTAINABLE RURAL DEV IN RAHA</t>
  </si>
  <si>
    <t>TECH. &amp; VOCAT. EDU. REFORM-II</t>
  </si>
  <si>
    <t>ACCESS TO JUSTICE FOR POOR, Pb</t>
  </si>
  <si>
    <t>7956-PAK</t>
  </si>
  <si>
    <t>KARACHI PORT IMPROVEMENT PROJ.</t>
  </si>
  <si>
    <t xml:space="preserve"> 24.01.2011 </t>
  </si>
  <si>
    <t>F-PAK-0848-0093</t>
  </si>
  <si>
    <t>IMPORT OF SAUDI GOODS</t>
  </si>
  <si>
    <t xml:space="preserve"> 05.02.2011 </t>
  </si>
  <si>
    <t xml:space="preserve"> 05.02.2013 </t>
  </si>
  <si>
    <t>Project                            No.</t>
  </si>
  <si>
    <t xml:space="preserve"> 30.09.2011 </t>
  </si>
  <si>
    <t xml:space="preserve"> 24.06.2011 </t>
  </si>
  <si>
    <t>MANPOWER, EMPLOYMENT &amp; HRD</t>
  </si>
  <si>
    <t>KA &amp; GB</t>
  </si>
  <si>
    <t>MEDIUM SIZED HYDRO PEWER PROJ</t>
  </si>
  <si>
    <t xml:space="preserve"> 15.07.2011 </t>
  </si>
  <si>
    <t xml:space="preserve"> 30.12.2016 </t>
  </si>
  <si>
    <t>K. LUGAR Total</t>
  </si>
  <si>
    <t>Source , Donor,Purpose &amp; Type - wise Commitments</t>
  </si>
  <si>
    <t>GCL-2011(47)397</t>
  </si>
  <si>
    <t xml:space="preserve"> 14.12.2014 </t>
  </si>
  <si>
    <t xml:space="preserve"> 30.11.2013 </t>
  </si>
  <si>
    <t>ADD FINAN FOR KKH IMPROV. PROJ</t>
  </si>
  <si>
    <t xml:space="preserve"> 23.12.2011 </t>
  </si>
  <si>
    <t xml:space="preserve"> 23.12.2014 </t>
  </si>
  <si>
    <t>PBC-2011(35)186</t>
  </si>
  <si>
    <t>REALIGNMENT OF KKH IMPROVEMENT</t>
  </si>
  <si>
    <t>4947-PAK</t>
  </si>
  <si>
    <t>SINDH SKILLS DEVELOPMENT PROJE</t>
  </si>
  <si>
    <t xml:space="preserve"> 21.10.2011 </t>
  </si>
  <si>
    <t>IDB(ST)</t>
  </si>
  <si>
    <t>COMMODITY AID</t>
  </si>
  <si>
    <t xml:space="preserve"> 30.11.2011 </t>
  </si>
  <si>
    <t xml:space="preserve"> 30.12.2015 </t>
  </si>
  <si>
    <t>Fresh Commitments</t>
  </si>
  <si>
    <t>(Figure in Million)</t>
  </si>
  <si>
    <t xml:space="preserve">DISBURSEMENT OF FOREIGN ECONOMIC ASSISTANCE </t>
  </si>
  <si>
    <t>Source , Donor,Purpose &amp; Type - wise Disbursement</t>
  </si>
  <si>
    <t>UNHCR</t>
  </si>
  <si>
    <t xml:space="preserve"> 31.03.2015 </t>
  </si>
  <si>
    <t>AUSTRALIA Total</t>
  </si>
  <si>
    <t>CANADA Total</t>
  </si>
  <si>
    <t>EIB Total</t>
  </si>
  <si>
    <t>EU Total</t>
  </si>
  <si>
    <t>FRANCE Total</t>
  </si>
  <si>
    <t>GAVI Total</t>
  </si>
  <si>
    <t>IBRD Total</t>
  </si>
  <si>
    <t>IDB Total</t>
  </si>
  <si>
    <t>IFAD Total</t>
  </si>
  <si>
    <t>ITALY Total</t>
  </si>
  <si>
    <t>KOREA Total</t>
  </si>
  <si>
    <t>KUWAIT Total</t>
  </si>
  <si>
    <t>NORWAY Total</t>
  </si>
  <si>
    <t>OMAN Total</t>
  </si>
  <si>
    <t>OPEC FUND Total</t>
  </si>
  <si>
    <t>SAUDI ARABIA Total</t>
  </si>
  <si>
    <t>USA Total</t>
  </si>
  <si>
    <t>30-JUN-15</t>
  </si>
  <si>
    <t>Economic Sector</t>
  </si>
  <si>
    <t>Loan              Total</t>
  </si>
  <si>
    <t>Grand            Total</t>
  </si>
  <si>
    <t>Type          of              Aid</t>
  </si>
  <si>
    <t>Type           of               Aid</t>
  </si>
  <si>
    <t>Source &amp; Donor - wise Disbursements</t>
  </si>
  <si>
    <t>Source, Type &amp; Purpose - wise Disbursements</t>
  </si>
  <si>
    <t>INTERIOR</t>
  </si>
  <si>
    <t>DEFENCE</t>
  </si>
  <si>
    <t>UNIDO</t>
  </si>
  <si>
    <t>GTZ</t>
  </si>
  <si>
    <t>I.L.O</t>
  </si>
  <si>
    <t>COMMON (NHA, SINDH)</t>
  </si>
  <si>
    <t>2841-PAK(SF)</t>
  </si>
  <si>
    <t>PUNJAB IRRI. AGRI. INV.PROG T2</t>
  </si>
  <si>
    <t xml:space="preserve"> 18.01.2012 </t>
  </si>
  <si>
    <t xml:space="preserve"> 31.12.2016 </t>
  </si>
  <si>
    <t>2846-PAK</t>
  </si>
  <si>
    <t>POWER TRANS. ENH. INV. PROGRAM</t>
  </si>
  <si>
    <t>NTDC</t>
  </si>
  <si>
    <t>TERTIARY EDUCATION SUPP. PROJ</t>
  </si>
  <si>
    <t>TERTIARY EDUCATION SUPP PROJE</t>
  </si>
  <si>
    <t>825-PK</t>
  </si>
  <si>
    <t xml:space="preserve"> 30.09.2016 </t>
  </si>
  <si>
    <t>ASIE/2011/023-9</t>
  </si>
  <si>
    <t>SINDH EDU. SECTOR SUP. PROGRAM</t>
  </si>
  <si>
    <t xml:space="preserve"> 13.02.2012 </t>
  </si>
  <si>
    <t xml:space="preserve"> 12.02.2014 </t>
  </si>
  <si>
    <t>TF-10510</t>
  </si>
  <si>
    <t>KP/FATA GOVERNANCE REFORMS</t>
  </si>
  <si>
    <t xml:space="preserve"> 11.10.2011 </t>
  </si>
  <si>
    <t>TF-97919</t>
  </si>
  <si>
    <t>JOB TRAIN FOR VULNERABL YOUTH</t>
  </si>
  <si>
    <t xml:space="preserve"> 02.02.2011 </t>
  </si>
  <si>
    <t>TF-99175</t>
  </si>
  <si>
    <t>ECO. REVITALIZATION OF KP/FATA</t>
  </si>
  <si>
    <t>TF-99866</t>
  </si>
  <si>
    <t>CAP BUILDING OF I.C.M</t>
  </si>
  <si>
    <t xml:space="preserve"> 09.06.2014 </t>
  </si>
  <si>
    <t>ICM</t>
  </si>
  <si>
    <t>FWMC</t>
  </si>
  <si>
    <t>UK-12-KPK</t>
  </si>
  <si>
    <t>KPK EDUCATION SECTRO PROGRAMME</t>
  </si>
  <si>
    <t xml:space="preserve"> 27.02.2012 </t>
  </si>
  <si>
    <t xml:space="preserve"> 27.02.2017 </t>
  </si>
  <si>
    <t>391-COM-SUPP</t>
  </si>
  <si>
    <t>COMPITIVENESS SUPPORT FUND</t>
  </si>
  <si>
    <t>391-GOMAL-AGR</t>
  </si>
  <si>
    <t>GOMAL ZAM MULTIPURPOSE DAM PRO</t>
  </si>
  <si>
    <t>391-PUB-HEALTH</t>
  </si>
  <si>
    <t>DEV. &amp; STREN. CAP PUB HEALTH</t>
  </si>
  <si>
    <t xml:space="preserve"> 21.07.2008 </t>
  </si>
  <si>
    <t>AID-OAA-TO-10-6</t>
  </si>
  <si>
    <t>TB FLOOD SUPP/IMMUNIZ. CHAIN</t>
  </si>
  <si>
    <t xml:space="preserve"> 29.09.2015 </t>
  </si>
  <si>
    <t>FATA</t>
  </si>
  <si>
    <t>KPT</t>
  </si>
  <si>
    <t>4816-PAK</t>
  </si>
  <si>
    <t>HIGHWAYS REHABILITAION</t>
  </si>
  <si>
    <t xml:space="preserve"> 27.07.2011 </t>
  </si>
  <si>
    <t>4886-PAK</t>
  </si>
  <si>
    <t xml:space="preserve"> 22.09.2011 </t>
  </si>
  <si>
    <t>4887-PAK</t>
  </si>
  <si>
    <t>STRENGTHENING OF DAE MECHANICA</t>
  </si>
  <si>
    <t xml:space="preserve"> 06.07.2011 </t>
  </si>
  <si>
    <t xml:space="preserve"> 30.04.2014 </t>
  </si>
  <si>
    <t xml:space="preserve"> 06.02.2016 </t>
  </si>
  <si>
    <t xml:space="preserve"> 06.02.2013 </t>
  </si>
  <si>
    <t xml:space="preserve"> 06.06.2017 </t>
  </si>
  <si>
    <t xml:space="preserve"> 06.06.2015 </t>
  </si>
  <si>
    <t xml:space="preserve"> 07.10.2017 </t>
  </si>
  <si>
    <t xml:space="preserve"> 15.03.2020 </t>
  </si>
  <si>
    <t>PK-P63</t>
  </si>
  <si>
    <t>POLIO ERADICATION PROJECT</t>
  </si>
  <si>
    <t xml:space="preserve"> 15.08.2011 </t>
  </si>
  <si>
    <t xml:space="preserve"> 31.08.2015 </t>
  </si>
  <si>
    <t>K. LUGAR</t>
  </si>
  <si>
    <t>391-PEPA-ENR-SA</t>
  </si>
  <si>
    <t>SATPARA MULTIPURPOSE DAM PROJE</t>
  </si>
  <si>
    <t xml:space="preserve"> 07.01.2011 </t>
  </si>
  <si>
    <t>391-PEPA-GOMAL</t>
  </si>
  <si>
    <t>GOMAL ZAM MULTIPUROSE DAM PROJ</t>
  </si>
  <si>
    <t>7900-PAK</t>
  </si>
  <si>
    <t>PUNJAB BARRAGES IMP. PHASE-II</t>
  </si>
  <si>
    <t xml:space="preserve"> 18.12.2010 </t>
  </si>
  <si>
    <t xml:space="preserve"> 30.06.2016 </t>
  </si>
  <si>
    <t xml:space="preserve"> 30.09.2015 </t>
  </si>
  <si>
    <t>CHINA-GR-2010-1</t>
  </si>
  <si>
    <t>CHINESE GRANT OF 200(M) CNY</t>
  </si>
  <si>
    <t>FLOODS 2010 - CDC</t>
  </si>
  <si>
    <t>FLOODS 2010 - OTHERS</t>
  </si>
  <si>
    <t>FLOODS 2010 - CDC Total</t>
  </si>
  <si>
    <t>FLOODS 2010 - OTHERS Total</t>
  </si>
  <si>
    <t xml:space="preserve"> 27.12.2010 </t>
  </si>
  <si>
    <t xml:space="preserve"> 23.12.2018 </t>
  </si>
  <si>
    <t xml:space="preserve"> 20.12.2010 </t>
  </si>
  <si>
    <t xml:space="preserve"> 19.12.2018 </t>
  </si>
  <si>
    <t xml:space="preserve"> 23.12.2017 </t>
  </si>
  <si>
    <t>IMPROVING PARLIMENTARY PERFORM</t>
  </si>
  <si>
    <t xml:space="preserve"> 23.12.2016 </t>
  </si>
  <si>
    <t>INTERGRATED SUS. RURAL DEV.KPK</t>
  </si>
  <si>
    <t>GAVI</t>
  </si>
  <si>
    <t>GAVI-10</t>
  </si>
  <si>
    <t>GAVI SUPPORT FOR STRENGTHENING</t>
  </si>
  <si>
    <t xml:space="preserve"> 17.08.2007 </t>
  </si>
  <si>
    <t xml:space="preserve"> 23.12.2010 </t>
  </si>
  <si>
    <t xml:space="preserve"> 31.12.2015 </t>
  </si>
  <si>
    <t>KOREA-2010</t>
  </si>
  <si>
    <t>KOREA-PAK ICT CENTER OF EXCELL</t>
  </si>
  <si>
    <t>UK-10</t>
  </si>
  <si>
    <t>PUNJAB ECONOMIC OPPORTUNITIES</t>
  </si>
  <si>
    <t xml:space="preserve"> 28.07.2010 </t>
  </si>
  <si>
    <t>Project Aid</t>
  </si>
  <si>
    <t>CPK-1006</t>
  </si>
  <si>
    <t>CFA JABAN HYDRO POWER MALAKAND</t>
  </si>
  <si>
    <t xml:space="preserve"> 26.07.2010 </t>
  </si>
  <si>
    <t>CPK-1010</t>
  </si>
  <si>
    <t>ENERGY EFFICIENCY INVEST. PROG</t>
  </si>
  <si>
    <t xml:space="preserve"> 09.07.2010 </t>
  </si>
  <si>
    <t xml:space="preserve"> 03.06.2008 </t>
  </si>
  <si>
    <t>WATER SUPP. CY. ABBOTTABAD</t>
  </si>
  <si>
    <t xml:space="preserve"> 14.09.2010 </t>
  </si>
  <si>
    <t>SEWERAGE &amp; DRAINGE SYS. LAHORE</t>
  </si>
  <si>
    <t xml:space="preserve"> 27.09.2010 </t>
  </si>
  <si>
    <t>WATER SUPPLY SYS.  FAISLA.</t>
  </si>
  <si>
    <t>UK</t>
  </si>
  <si>
    <t>ADB Total</t>
  </si>
  <si>
    <t>CHINA Total</t>
  </si>
  <si>
    <t>GERMANY Total</t>
  </si>
  <si>
    <t>IDA Total</t>
  </si>
  <si>
    <t>JAPAN Total</t>
  </si>
  <si>
    <t>DONOR - WISE  COMMITMENTS   &amp;   DISBURSEMENTS OF FOREIGN ECONOMIC ASSISTANCE</t>
  </si>
  <si>
    <t>Purpose</t>
  </si>
  <si>
    <t xml:space="preserve">  </t>
  </si>
  <si>
    <t>SDR</t>
  </si>
  <si>
    <t xml:space="preserve"> 31.12.2009 </t>
  </si>
  <si>
    <t>WAPDA(WATER)</t>
  </si>
  <si>
    <t>ADB</t>
  </si>
  <si>
    <t>USD</t>
  </si>
  <si>
    <t xml:space="preserve"> 31.03.2010 </t>
  </si>
  <si>
    <t>AGRICULTURE</t>
  </si>
  <si>
    <t>JPY</t>
  </si>
  <si>
    <t>EUR</t>
  </si>
  <si>
    <t>FINANCE</t>
  </si>
  <si>
    <t>RURAL DEVELOPMENT &amp; POVERTY REDUCTION</t>
  </si>
  <si>
    <t xml:space="preserve"> 31.12.2010 </t>
  </si>
  <si>
    <t>PHYSICAL PLANNING &amp; HOUSING</t>
  </si>
  <si>
    <t xml:space="preserve"> 30.06.2010 </t>
  </si>
  <si>
    <t xml:space="preserve"> 10.01.2005 </t>
  </si>
  <si>
    <t>EDUCATION &amp; TRAINING</t>
  </si>
  <si>
    <t>2134-PAK(SF)-OC</t>
  </si>
  <si>
    <t>SUST.LIVELIHOODS BARNI AREA-OC</t>
  </si>
  <si>
    <t xml:space="preserve"> 30.06.2011 </t>
  </si>
  <si>
    <t>GOVERNANCE, RESEARCH &amp; STATISTICS</t>
  </si>
  <si>
    <t>N.H.A</t>
  </si>
  <si>
    <t>ERRA</t>
  </si>
  <si>
    <t>EARTHQUAKE R.A.</t>
  </si>
  <si>
    <t>GBP</t>
  </si>
  <si>
    <t>BOP/CASH</t>
  </si>
  <si>
    <t>2286-PAK</t>
  </si>
  <si>
    <t>RENEWABLE ENER. DEV. SEC. INV.</t>
  </si>
  <si>
    <t xml:space="preserve"> 05.10.2007 </t>
  </si>
  <si>
    <t>2287-PAK(SF)</t>
  </si>
  <si>
    <t>RENEWABLE ENER. DEV. INV. PROG</t>
  </si>
  <si>
    <t xml:space="preserve"> 16.01.2007 </t>
  </si>
  <si>
    <t>PEPCO</t>
  </si>
  <si>
    <t>2290-PAK(SF)</t>
  </si>
  <si>
    <t>POWER TRANS. ENHANCEMENT PROG</t>
  </si>
  <si>
    <t xml:space="preserve"> 15.06.2017 </t>
  </si>
  <si>
    <t>WAPDA(POWER)</t>
  </si>
  <si>
    <t>2299-PAK</t>
  </si>
  <si>
    <t>PUNJAB IRR. AGRI. INV. PROGRAM</t>
  </si>
  <si>
    <t xml:space="preserve"> 22.06.2007 </t>
  </si>
  <si>
    <t xml:space="preserve"> 30.09.2013 </t>
  </si>
  <si>
    <t>PUNJAB</t>
  </si>
  <si>
    <t>2300-PAK(SF)</t>
  </si>
  <si>
    <t>PUNJAB IRRI. AGRI. INVE. PROG.</t>
  </si>
  <si>
    <t>2310-PAK(SF)</t>
  </si>
  <si>
    <t>SINDH COASTAL COMMY. DEV. PROJ</t>
  </si>
  <si>
    <t xml:space="preserve"> 07.12.2007 </t>
  </si>
  <si>
    <t xml:space="preserve"> 30.06.2013 </t>
  </si>
  <si>
    <t>2396-PAK</t>
  </si>
  <si>
    <t>POWER TRANS. ENHANCEMENT PROG.</t>
  </si>
  <si>
    <t xml:space="preserve"> 20.05.2008 </t>
  </si>
  <si>
    <t xml:space="preserve"> 31.12.2013 </t>
  </si>
  <si>
    <t>2400-PAK</t>
  </si>
  <si>
    <t>NATIONAL T. CORRIDOR HIGHWAY P</t>
  </si>
  <si>
    <t xml:space="preserve"> 03.12.2008 </t>
  </si>
  <si>
    <t xml:space="preserve"> 30.06.2014 </t>
  </si>
  <si>
    <t>2401-PAK(SF)</t>
  </si>
  <si>
    <t>NATIONAL TRADE CORRIDOR HIGHWA</t>
  </si>
  <si>
    <t xml:space="preserve"> 29.11.2008 </t>
  </si>
  <si>
    <t>2439-PAK(SF)</t>
  </si>
  <si>
    <t>POWER DISBTRI. ENHAN INV. PROG</t>
  </si>
  <si>
    <t xml:space="preserve"> 31.12.2018 </t>
  </si>
  <si>
    <t>2499-PAK(SF)</t>
  </si>
  <si>
    <t>SINDH CITIES IMPROV. INV. PROG</t>
  </si>
  <si>
    <t xml:space="preserve"> 06.02.2009 </t>
  </si>
  <si>
    <t xml:space="preserve"> 31.12.2012 </t>
  </si>
  <si>
    <t>SINDH</t>
  </si>
  <si>
    <t>2540-PAK</t>
  </si>
  <si>
    <t>NH DEV. SECTOR INVEST. PROGRAM</t>
  </si>
  <si>
    <t xml:space="preserve"> 02.09.2009 </t>
  </si>
  <si>
    <t>2552-PAK1</t>
  </si>
  <si>
    <t>ENERGY EFFICIENCY INV. PROGRAM</t>
  </si>
  <si>
    <t xml:space="preserve"> 29.04.2010 </t>
  </si>
  <si>
    <t>2553-PAK(SF)</t>
  </si>
  <si>
    <t>ENERGY EFFI. INVESTMENT PROGRM</t>
  </si>
  <si>
    <t xml:space="preserve"> 31.03.2017 </t>
  </si>
  <si>
    <t xml:space="preserve"> 24.06.2010 </t>
  </si>
  <si>
    <t>TOKYO PLEDGES</t>
  </si>
  <si>
    <t>BLA0922</t>
  </si>
  <si>
    <t>PROC &amp; MANUF OF 75 RAIL LOCOMO</t>
  </si>
  <si>
    <t xml:space="preserve"> 14.12.2009 </t>
  </si>
  <si>
    <t>BLA0928</t>
  </si>
  <si>
    <t>PROC &amp; MANUF OF 202 RAIL LOCOM</t>
  </si>
  <si>
    <t>CNY</t>
  </si>
  <si>
    <t xml:space="preserve"> 22.02.2010 </t>
  </si>
  <si>
    <t>PAEC</t>
  </si>
  <si>
    <t>CHINA10-APR</t>
  </si>
  <si>
    <t>CHASHMA NUC POW PROJ C3-C4</t>
  </si>
  <si>
    <t xml:space="preserve"> 09.04.2010 </t>
  </si>
  <si>
    <t>CHINA2010-2-109</t>
  </si>
  <si>
    <t>CHASHMA NUCL. POWER PROJ U-3-4</t>
  </si>
  <si>
    <t>PAKSAT-CHINA</t>
  </si>
  <si>
    <t>PAKSAT-IR SATELLITE SYS. PROJ</t>
  </si>
  <si>
    <t xml:space="preserve"> 15.10.2009 </t>
  </si>
  <si>
    <t>SCIENCE &amp; TECHNOLOGY</t>
  </si>
  <si>
    <t>PBC20091274</t>
  </si>
  <si>
    <t>URBAN. INF. DEV. PACKAGE1. AJK</t>
  </si>
  <si>
    <t xml:space="preserve"> 18.06.2009 </t>
  </si>
  <si>
    <t>PBC20091375</t>
  </si>
  <si>
    <t>URBAN. INF. DEV. PACKAGE2. AJK</t>
  </si>
  <si>
    <t>MISC.</t>
  </si>
  <si>
    <t>RAILWAYS</t>
  </si>
  <si>
    <t>EIB</t>
  </si>
  <si>
    <t>25246-PK</t>
  </si>
  <si>
    <t>PAK RENEWABLE ENER. FRAMEWORK</t>
  </si>
  <si>
    <t xml:space="preserve"> 24.11.2009 </t>
  </si>
  <si>
    <t xml:space="preserve"> 24.06.2013 </t>
  </si>
  <si>
    <t>FRANCE</t>
  </si>
  <si>
    <t>FRANCE-09</t>
  </si>
  <si>
    <t>WATER TREATMENT PLANT OF LAHOR</t>
  </si>
  <si>
    <t xml:space="preserve"> 11.12.2009 </t>
  </si>
  <si>
    <t xml:space="preserve"> 30.06.2017 </t>
  </si>
  <si>
    <t>200365882(NR)</t>
  </si>
  <si>
    <t>SUB-STATION GHAKKAR</t>
  </si>
  <si>
    <t xml:space="preserve"> 15.07.2004 </t>
  </si>
  <si>
    <t>GERMANY</t>
  </si>
  <si>
    <t>NORTHERN AREA HEALTH DEV(NAHD)</t>
  </si>
  <si>
    <t xml:space="preserve"> 02.02.2007 </t>
  </si>
  <si>
    <t>HEALTH &amp; NUTRITION</t>
  </si>
  <si>
    <t>200866533-1</t>
  </si>
  <si>
    <t>LIVELIHOOD SUPP. &amp; COMM. INFRA</t>
  </si>
  <si>
    <t>GERM-1</t>
  </si>
  <si>
    <t>KEYAL KHWAR HYDROPOWER PROJ</t>
  </si>
  <si>
    <t xml:space="preserve"> 11.11.2008 </t>
  </si>
  <si>
    <t xml:space="preserve"> 31.12.2014 </t>
  </si>
  <si>
    <t>GERM-2</t>
  </si>
  <si>
    <t>SUBSTATION GHAZI ROAD</t>
  </si>
  <si>
    <t xml:space="preserve"> 11.12.2008 </t>
  </si>
  <si>
    <t>IBRD</t>
  </si>
  <si>
    <t>WATER</t>
  </si>
  <si>
    <t>7380-PAK</t>
  </si>
  <si>
    <t>PUNJAB MINCIPAL SERV. (PMSIP)</t>
  </si>
  <si>
    <t xml:space="preserve"> 05.06.2006 </t>
  </si>
  <si>
    <t>7565-PAK</t>
  </si>
  <si>
    <t>ELECTRICITY DISTRIB AND TRANSM</t>
  </si>
  <si>
    <t xml:space="preserve"> 14.07.2008 </t>
  </si>
  <si>
    <t>IDA</t>
  </si>
  <si>
    <t>AJK</t>
  </si>
  <si>
    <t>SOCIAL WELFARE</t>
  </si>
  <si>
    <t xml:space="preserve"> 31.10.2009 </t>
  </si>
  <si>
    <t>PPAF</t>
  </si>
  <si>
    <t>4109-PAK</t>
  </si>
  <si>
    <t>PIFRA-II IMP. FIN. REP &amp; AUDIT</t>
  </si>
  <si>
    <t xml:space="preserve"> 23.09.2005 </t>
  </si>
  <si>
    <t>4203-PAK</t>
  </si>
  <si>
    <t>BALOCHISTAN EDU SUPP</t>
  </si>
  <si>
    <t xml:space="preserve"> 01.07.2006 </t>
  </si>
  <si>
    <t>4258-PAK</t>
  </si>
  <si>
    <t>PUNJAB LAND RECORDS MANG. SYS</t>
  </si>
  <si>
    <t xml:space="preserve"> 28.02.2007 </t>
  </si>
  <si>
    <t>4358-PAK</t>
  </si>
  <si>
    <t>SINDH WATER SEC IMPR PROJ PH.I</t>
  </si>
  <si>
    <t xml:space="preserve"> 30.04.2013 </t>
  </si>
  <si>
    <t>4387-PAK</t>
  </si>
  <si>
    <t>BALOCH. SMALL SCALE IRRIG PROJ</t>
  </si>
  <si>
    <t xml:space="preserve"> 25.06.2008 </t>
  </si>
  <si>
    <t>4437-PAK</t>
  </si>
  <si>
    <t>WATER SECTOR CAPACITY BUILDING</t>
  </si>
  <si>
    <t xml:space="preserve"> 28.02.2014 </t>
  </si>
  <si>
    <t>ELECTRICITY DISTRIB. AND TRANS</t>
  </si>
  <si>
    <t>4464-PAK</t>
  </si>
  <si>
    <t>4577-PAK</t>
  </si>
  <si>
    <t>TRADE &amp; TRANSPORT FACILITATION</t>
  </si>
  <si>
    <t xml:space="preserve"> 27.05.2009 </t>
  </si>
  <si>
    <t>4586-PAK</t>
  </si>
  <si>
    <t>PUNJAB EDUCATION SECTOR PROJEC</t>
  </si>
  <si>
    <t xml:space="preserve"> 09.06.2009 </t>
  </si>
  <si>
    <t xml:space="preserve"> 15.09.2009 </t>
  </si>
  <si>
    <t>4589-PAK</t>
  </si>
  <si>
    <t>SOCIAL SAFETY NET TECH. ASSIS.</t>
  </si>
  <si>
    <t xml:space="preserve"> 03.07.2009 </t>
  </si>
  <si>
    <t xml:space="preserve"> 31.07.2013 </t>
  </si>
  <si>
    <t>4599-PAK</t>
  </si>
  <si>
    <t>PAK POVERTY ALLEVIATION PROJ</t>
  </si>
  <si>
    <t xml:space="preserve"> 31.01.2015 </t>
  </si>
  <si>
    <t>4616-PAK</t>
  </si>
  <si>
    <t>3rd PARTNERSHIP FOR POLIO ERAD</t>
  </si>
  <si>
    <t>4629-PAK</t>
  </si>
  <si>
    <t>SINDH ON-FARM WATER MANAGEMENT</t>
  </si>
  <si>
    <t>2PAK0124</t>
  </si>
  <si>
    <t>RAILWAYS DEV. PROJECT (P-III)</t>
  </si>
  <si>
    <t xml:space="preserve"> 23.02.2010 </t>
  </si>
  <si>
    <t>IDB</t>
  </si>
  <si>
    <t>IDN</t>
  </si>
  <si>
    <t>PAK-116</t>
  </si>
  <si>
    <t>EQ IN SHANGLA &amp; KOHISTAN (ERRA</t>
  </si>
  <si>
    <t xml:space="preserve"> 04.06.2008 </t>
  </si>
  <si>
    <t>PAK-117</t>
  </si>
  <si>
    <t>KHWAR DAMS HYDROPOWER PROJECT</t>
  </si>
  <si>
    <t xml:space="preserve"> 01.12.2008 </t>
  </si>
  <si>
    <t>PAK-125</t>
  </si>
  <si>
    <t>CONS. KHANWAL-MULTAN MOTORWAY</t>
  </si>
  <si>
    <t>PAK-128</t>
  </si>
  <si>
    <t>CONST TEACHING HOSPITAL NUST</t>
  </si>
  <si>
    <t>PAK-129</t>
  </si>
  <si>
    <t>EQUP. TEACHING HOSPITAL NUST</t>
  </si>
  <si>
    <t>PAK-169</t>
  </si>
  <si>
    <t>NEELUM JHELUM HYDRO POWER PROJ</t>
  </si>
  <si>
    <t xml:space="preserve"> 03.06.2009 </t>
  </si>
  <si>
    <t>IFAD</t>
  </si>
  <si>
    <t>SAFRON</t>
  </si>
  <si>
    <t>625-PK</t>
  </si>
  <si>
    <t>COMMUNITY DEVELOPMENT PROG.</t>
  </si>
  <si>
    <t xml:space="preserve"> 09.03.2004 </t>
  </si>
  <si>
    <t xml:space="preserve"> 18.01.2006 </t>
  </si>
  <si>
    <t>727-PK</t>
  </si>
  <si>
    <t>INCREASING SUSTAINABLE MICRO F</t>
  </si>
  <si>
    <t xml:space="preserve"> 22.11.2007 </t>
  </si>
  <si>
    <t xml:space="preserve"> 30.06.2015 </t>
  </si>
  <si>
    <t>ITALY</t>
  </si>
  <si>
    <t>PK-P-59</t>
  </si>
  <si>
    <t>PUNJAB IRRIG. SYSTEM IMPRO. PR</t>
  </si>
  <si>
    <t xml:space="preserve"> 03.05.2008 </t>
  </si>
  <si>
    <t xml:space="preserve"> 24.10.2017 </t>
  </si>
  <si>
    <t>JAPAN</t>
  </si>
  <si>
    <t xml:space="preserve"> 25.11.2010 </t>
  </si>
  <si>
    <t>PK-P53</t>
  </si>
  <si>
    <t>LOWER CHENAB SYSTEM REH. PROJ.</t>
  </si>
  <si>
    <t xml:space="preserve"> 10.08.2005 </t>
  </si>
  <si>
    <t>PK-P54</t>
  </si>
  <si>
    <t>LOAD DISPATCH SYSTEM UPGRADE P</t>
  </si>
  <si>
    <t>PK-P55</t>
  </si>
  <si>
    <t>INDUS HIGHWAY CONSTRUCTION</t>
  </si>
  <si>
    <t xml:space="preserve"> 15.12.2006 </t>
  </si>
  <si>
    <t>PK-P56</t>
  </si>
  <si>
    <t>DADU KHUZDAR TRANSMISION</t>
  </si>
  <si>
    <t>PK-P57</t>
  </si>
  <si>
    <t>EAST-WAST IMPROV. PROJ(N70)</t>
  </si>
  <si>
    <t>PK-P58</t>
  </si>
  <si>
    <t>PUNJAB TRANS. LINES AND GRID</t>
  </si>
  <si>
    <t xml:space="preserve"> 24.10.2015 </t>
  </si>
  <si>
    <t>PK-P60</t>
  </si>
  <si>
    <t>RURAL ROAD CONS PROJ (II) SIND</t>
  </si>
  <si>
    <t>PK-P61</t>
  </si>
  <si>
    <t>NATIONAL TRAN. LINES AND GRID</t>
  </si>
  <si>
    <t>KRW</t>
  </si>
  <si>
    <t>KOREA</t>
  </si>
  <si>
    <t>PAK-4</t>
  </si>
  <si>
    <t>GEPCO SUB-STATIONS FOR RURAL</t>
  </si>
  <si>
    <t xml:space="preserve"> 26.05.2009 </t>
  </si>
  <si>
    <t>KWD</t>
  </si>
  <si>
    <t>KUWAIT</t>
  </si>
  <si>
    <t>2ND RURAL ELECTRIFICATION PROJ</t>
  </si>
  <si>
    <t xml:space="preserve"> 03.04.1994 </t>
  </si>
  <si>
    <t>GAZI BROTHA HYDRO ELECTRIC PRJ</t>
  </si>
  <si>
    <t xml:space="preserve"> 29.09.1998 </t>
  </si>
  <si>
    <t>LYARI EXPRESSWAY PROJECT</t>
  </si>
  <si>
    <t xml:space="preserve"> 11.01.2005 </t>
  </si>
  <si>
    <t>742-KFAED</t>
  </si>
  <si>
    <t>GOLEN-GOL-HYDROPOWER PROJECT</t>
  </si>
  <si>
    <t xml:space="preserve"> 21.03.2007 </t>
  </si>
  <si>
    <t>RECONS. OF HIGH. EDU. INST. EQ</t>
  </si>
  <si>
    <t xml:space="preserve"> 04.01.2010 </t>
  </si>
  <si>
    <t>1087-P</t>
  </si>
  <si>
    <t>DOUBLE TRACK LODHRAN TO KHANWA</t>
  </si>
  <si>
    <t xml:space="preserve"> 06.09.2006 </t>
  </si>
  <si>
    <t>OPEC FUND</t>
  </si>
  <si>
    <t>1134-P</t>
  </si>
  <si>
    <t>INST. OF EMERGING TECH LHR PRO</t>
  </si>
  <si>
    <t xml:space="preserve"> 06.09.2007 </t>
  </si>
  <si>
    <t>1205-P</t>
  </si>
  <si>
    <t>GOLAN GOL HYDROPOWER PROJECT</t>
  </si>
  <si>
    <t xml:space="preserve"> 04.11.2008 </t>
  </si>
  <si>
    <t>1276-P</t>
  </si>
  <si>
    <t>RAIN WATER HARV. EQ AFF. AREA</t>
  </si>
  <si>
    <t xml:space="preserve"> 24.06.2009 </t>
  </si>
  <si>
    <t>1310-P</t>
  </si>
  <si>
    <t>NEELUM JHELUM HYDRO PLANT PROJ</t>
  </si>
  <si>
    <t xml:space="preserve"> 23.03.2010 </t>
  </si>
  <si>
    <t xml:space="preserve"> 31.10.2014 </t>
  </si>
  <si>
    <t>899-P</t>
  </si>
  <si>
    <t>PROVINCIAL ROAD SECTOR  DEV.</t>
  </si>
  <si>
    <t xml:space="preserve"> 10.09.2002 </t>
  </si>
  <si>
    <t>SAR</t>
  </si>
  <si>
    <t>GOLEN GOL HYDROPOWER PROJ</t>
  </si>
  <si>
    <t>SAUDI ARABIA</t>
  </si>
  <si>
    <t>11/506</t>
  </si>
  <si>
    <t>NEELUM JHELUM HYDROPOWER PROJ</t>
  </si>
  <si>
    <t xml:space="preserve"> 10.11.2009 </t>
  </si>
  <si>
    <t xml:space="preserve"> 31.12.2017 </t>
  </si>
  <si>
    <t>LWR-2005-144</t>
  </si>
  <si>
    <t>OPTIMISING CANAL AND GROUNDWAT</t>
  </si>
  <si>
    <t xml:space="preserve"> 31.01.2008 </t>
  </si>
  <si>
    <t>AUD</t>
  </si>
  <si>
    <t>AUSTRALIA</t>
  </si>
  <si>
    <t>10019-3</t>
  </si>
  <si>
    <t>PROGRAMME SUPPORT UNIT-III</t>
  </si>
  <si>
    <t xml:space="preserve"> 03.09.1997 </t>
  </si>
  <si>
    <t>CAD</t>
  </si>
  <si>
    <t>CABINET</t>
  </si>
  <si>
    <t>PATHWAYS TO PURSESTRINGS MARKE</t>
  </si>
  <si>
    <t xml:space="preserve"> 06.01.2009 </t>
  </si>
  <si>
    <t xml:space="preserve"> 06.01.2012 </t>
  </si>
  <si>
    <t>WOMEN DEVELOPMENT</t>
  </si>
  <si>
    <t>COMMUN. FOR EFFEC. SOCIAL SER.</t>
  </si>
  <si>
    <t xml:space="preserve"> 30.04.2008 </t>
  </si>
  <si>
    <t>EU</t>
  </si>
  <si>
    <t>AIDCO/2007/0184</t>
  </si>
  <si>
    <t>EDU. SECTOR REFORMS PROG(NWFP)</t>
  </si>
  <si>
    <t xml:space="preserve"> 29.12.2008 </t>
  </si>
  <si>
    <t>ASIE-2005/17640</t>
  </si>
  <si>
    <t>COMBAT ABUSIVE CHILD LABOUR-II</t>
  </si>
  <si>
    <t xml:space="preserve"> 02.12.2006 </t>
  </si>
  <si>
    <t>ASIE/2008/19952</t>
  </si>
  <si>
    <t>SUPPORT TECH. &amp; VOCATIONAL EDU</t>
  </si>
  <si>
    <t xml:space="preserve"> 28.08.2009 </t>
  </si>
  <si>
    <t>ASIE/2008/19974</t>
  </si>
  <si>
    <t>IMP. LIVELIHOODS RENEWABLE ENG</t>
  </si>
  <si>
    <t>ASIE/2008/20199</t>
  </si>
  <si>
    <t>SUPP. RURAL DEV. &amp; NATURAL RES</t>
  </si>
  <si>
    <t>NORTHERN AREA HEALTH CARE PROJ</t>
  </si>
  <si>
    <t xml:space="preserve"> 30.12.1997 </t>
  </si>
  <si>
    <t>STUDY &amp; EXPERT FUND (SFF-VII)</t>
  </si>
  <si>
    <t xml:space="preserve"> 02.01.2006 </t>
  </si>
  <si>
    <t xml:space="preserve"> 12.08.2004 </t>
  </si>
  <si>
    <t>STUDIES &amp; EXPERTS FUNDS VI</t>
  </si>
  <si>
    <t xml:space="preserve"> 25.11.1998 </t>
  </si>
  <si>
    <t>PLANNIN &amp; DEVELOPMEN</t>
  </si>
  <si>
    <t>RECON. OF HEALTH INFR. IN AJK</t>
  </si>
  <si>
    <t xml:space="preserve"> 29.09.2006 </t>
  </si>
  <si>
    <t>SAFE BLOOD TRANSFUSION PROJ</t>
  </si>
  <si>
    <t xml:space="preserve"> 22.12.2009 </t>
  </si>
  <si>
    <t>HEALTH PROGRAM, FATA</t>
  </si>
  <si>
    <t xml:space="preserve"> 07.07.2009 </t>
  </si>
  <si>
    <t>LIVELIHOOD SUPPORT &amp; PROM.</t>
  </si>
  <si>
    <t>U.N.H.C.R</t>
  </si>
  <si>
    <t xml:space="preserve"> 30.09.2010 </t>
  </si>
  <si>
    <t>KOICA-09</t>
  </si>
  <si>
    <t>GARMENT TECHN. CENT. AT KARAC</t>
  </si>
  <si>
    <t xml:space="preserve"> 13.10.2009 </t>
  </si>
  <si>
    <t>TEXTILE INDUSTRY DIV</t>
  </si>
  <si>
    <t>NOK</t>
  </si>
  <si>
    <t>NORWAY</t>
  </si>
  <si>
    <t>PAK-3004-07</t>
  </si>
  <si>
    <t>INSTITUTIONAL COOPERATION P-II</t>
  </si>
  <si>
    <t xml:space="preserve"> 09.12.2009 </t>
  </si>
  <si>
    <t>201-2</t>
  </si>
  <si>
    <t>DEVELOPMENT PROJS IN BALOCHIST</t>
  </si>
  <si>
    <t xml:space="preserve"> 23.04.2001 </t>
  </si>
  <si>
    <t>BALOCHISTAN</t>
  </si>
  <si>
    <t xml:space="preserve"> 30.04.2012 </t>
  </si>
  <si>
    <t xml:space="preserve"> 29.06.2012 </t>
  </si>
  <si>
    <t xml:space="preserve"> 30.12.2014 </t>
  </si>
  <si>
    <t>GERM-2012</t>
  </si>
  <si>
    <t>HYDRO POW &amp; REN. ENER IN KPK</t>
  </si>
  <si>
    <t xml:space="preserve"> 22.06.2012 </t>
  </si>
  <si>
    <t xml:space="preserve"> 30.12.2017 </t>
  </si>
  <si>
    <t>TF-11062</t>
  </si>
  <si>
    <t>REVITALIZING HEALTH SERVICESKP</t>
  </si>
  <si>
    <t xml:space="preserve"> 12.04.2012 </t>
  </si>
  <si>
    <t>TF-11857</t>
  </si>
  <si>
    <t>FATA RUR LIVLIHOOD &amp; COMM INFR</t>
  </si>
  <si>
    <t>TF-12150</t>
  </si>
  <si>
    <t>FATA URBAN CENTERS PROJECT</t>
  </si>
  <si>
    <t>8144-PAK</t>
  </si>
  <si>
    <t>TARBELA 4TH EXTEN HYDR POW PRO</t>
  </si>
  <si>
    <t>5042-PAK</t>
  </si>
  <si>
    <t>SOCIAL SAFETY NET PROJECT</t>
  </si>
  <si>
    <t xml:space="preserve"> 26.03.2012 </t>
  </si>
  <si>
    <t>5106-PAK</t>
  </si>
  <si>
    <t>2nd PUNJAB EDUCATION PROJECT</t>
  </si>
  <si>
    <t xml:space="preserve"> 25.05.2012 </t>
  </si>
  <si>
    <t>TF-11138-PHRD</t>
  </si>
  <si>
    <t>STRENGTH.URBAN DISAS. RES. CAP</t>
  </si>
  <si>
    <t xml:space="preserve"> 31.07.2015 </t>
  </si>
  <si>
    <t>F-PAK-0873-98</t>
  </si>
  <si>
    <t>IMPORT OF SUADI GOODS (FERTILI</t>
  </si>
  <si>
    <t xml:space="preserve"> 29.12.2011 </t>
  </si>
  <si>
    <t xml:space="preserve"> 29.12.2013 </t>
  </si>
  <si>
    <t>391-013</t>
  </si>
  <si>
    <t>QUICK IMPACT RECONS. OF FATA</t>
  </si>
  <si>
    <t xml:space="preserve"> 10.03.2011 </t>
  </si>
  <si>
    <t xml:space="preserve"> 10.03.2014 </t>
  </si>
  <si>
    <t>COMMODITY AID Total</t>
  </si>
  <si>
    <t>OMAN</t>
  </si>
  <si>
    <t>201-3</t>
  </si>
  <si>
    <t>GAWADAR NEW INT.  AIRPORT</t>
  </si>
  <si>
    <t>SA2006EQ</t>
  </si>
  <si>
    <t>RECONS. PROG. OF EQ AFF. AREAS</t>
  </si>
  <si>
    <t xml:space="preserve"> 11.07.2006 </t>
  </si>
  <si>
    <t>AFGHAN R.R.A.</t>
  </si>
  <si>
    <t>FINANCIAL INCLUSION PRO. (FIP)</t>
  </si>
  <si>
    <t xml:space="preserve"> 03.07.2008 </t>
  </si>
  <si>
    <t xml:space="preserve"> 03.07.2013 </t>
  </si>
  <si>
    <t>ENERGY/POWER</t>
  </si>
  <si>
    <t>INDUSTRY &amp; COMMERCE</t>
  </si>
  <si>
    <t>10763-1</t>
  </si>
  <si>
    <t>POVERTY REDUCTION BUD SUPP -II</t>
  </si>
  <si>
    <t xml:space="preserve"> 16.12.2009 </t>
  </si>
  <si>
    <t>MATERNAL NEWBORN &amp; CHILD HEALT</t>
  </si>
  <si>
    <t xml:space="preserve"> 04.03.2008 </t>
  </si>
  <si>
    <t>PUNJAB EDUCATION SECTOR PROJ</t>
  </si>
  <si>
    <t xml:space="preserve"> 31.03.2013 </t>
  </si>
  <si>
    <t>EDUCATION TASK FORCE</t>
  </si>
  <si>
    <t>PAK/000560</t>
  </si>
  <si>
    <t>MEDIUM TERM BUDGETARY FRAMEWOR</t>
  </si>
  <si>
    <t xml:space="preserve"> 04.01.2003 </t>
  </si>
  <si>
    <t>391-006-GUD01</t>
  </si>
  <si>
    <t>GUDDU THERM POW STATION REPAIR</t>
  </si>
  <si>
    <t xml:space="preserve"> 25.03.2010 </t>
  </si>
  <si>
    <t>391-006-JAM01</t>
  </si>
  <si>
    <t>JAMSHORO THERM POW ST. REPAIR</t>
  </si>
  <si>
    <t>391-006-MUZ01</t>
  </si>
  <si>
    <t>MUZAFFARGARH THERM POW ST REPA</t>
  </si>
  <si>
    <t>391-AAG-011-01</t>
  </si>
  <si>
    <t>QUICK IMPACT IN THE SOUTH W A</t>
  </si>
  <si>
    <t>391-AAG-011-02</t>
  </si>
  <si>
    <t>MALAKIND RECON. &amp; RECOVERY PRO</t>
  </si>
  <si>
    <t xml:space="preserve"> 17.12.2009 </t>
  </si>
  <si>
    <t>391-AAG-011-03</t>
  </si>
  <si>
    <t>TARBELA DAM REPAIR AND MAINTEN</t>
  </si>
  <si>
    <t xml:space="preserve"> 13.01.2010 </t>
  </si>
  <si>
    <t>HIGHER EDUCATION COM</t>
  </si>
  <si>
    <t>391-G-04-1023</t>
  </si>
  <si>
    <t>MERIT AND NEEDS-BASED SHCOL.PR</t>
  </si>
  <si>
    <t xml:space="preserve"> 02.07.2004 </t>
  </si>
  <si>
    <t>Type of Aid</t>
  </si>
  <si>
    <t>Loan</t>
  </si>
  <si>
    <t>Grant</t>
  </si>
  <si>
    <t>CHINA</t>
  </si>
  <si>
    <t>CANADA</t>
  </si>
  <si>
    <t>USA</t>
  </si>
  <si>
    <t>Kind of Aid</t>
  </si>
  <si>
    <t>NON-PROJECT</t>
  </si>
  <si>
    <t>PROJECT</t>
  </si>
  <si>
    <t>Donor</t>
  </si>
  <si>
    <t>Name of Project / Programme</t>
  </si>
  <si>
    <t>Signing Date</t>
  </si>
  <si>
    <t>Closing Date</t>
  </si>
  <si>
    <t>Base Currency [BC]</t>
  </si>
  <si>
    <t>Amount Committed in BC</t>
  </si>
  <si>
    <t xml:space="preserve"> Economic Sector</t>
  </si>
  <si>
    <t>Executing Agency</t>
  </si>
  <si>
    <t>Financing Source</t>
  </si>
  <si>
    <t>ASIE/2008/19792</t>
  </si>
  <si>
    <t>TRADE RELATED TECH. ASSIS PROG</t>
  </si>
  <si>
    <t>MULTILATERAL</t>
  </si>
  <si>
    <t>TRANSPORT &amp; COMMUNICATIONS</t>
  </si>
  <si>
    <t>STRENGTHENING NATIONAL STATIST</t>
  </si>
  <si>
    <t xml:space="preserve"> 31.10.2013 </t>
  </si>
  <si>
    <t>STATISTICS</t>
  </si>
  <si>
    <t>BILATERAL</t>
  </si>
  <si>
    <t>U.N.H.C.R Total</t>
  </si>
  <si>
    <t>Grand Total</t>
  </si>
  <si>
    <t>PARTICULARS</t>
  </si>
  <si>
    <t>P. No.</t>
  </si>
  <si>
    <t>Norway</t>
  </si>
  <si>
    <t>Commitments &amp; Disbursements</t>
  </si>
  <si>
    <t>Oman</t>
  </si>
  <si>
    <t>Source &amp; Donor - wise Commitments</t>
  </si>
  <si>
    <t>OPEC</t>
  </si>
  <si>
    <t>Source , Donor &amp; Purpose - wise Commitments</t>
  </si>
  <si>
    <t>Saudi Arabia</t>
  </si>
  <si>
    <t>Purpose &amp; Type - wise Disbursement</t>
  </si>
  <si>
    <t>Earthquake R.A.</t>
  </si>
  <si>
    <t>Australia</t>
  </si>
  <si>
    <t>Canada</t>
  </si>
  <si>
    <t>China</t>
  </si>
  <si>
    <t>France</t>
  </si>
  <si>
    <t>Germany</t>
  </si>
  <si>
    <t>Italy</t>
  </si>
  <si>
    <t>Tokyo Pledges</t>
  </si>
  <si>
    <t>Japan</t>
  </si>
  <si>
    <t>Korea</t>
  </si>
  <si>
    <t>Kuwait</t>
  </si>
  <si>
    <t>[ $ Million]</t>
  </si>
  <si>
    <t>GRANTS</t>
  </si>
  <si>
    <t>LOANS</t>
  </si>
  <si>
    <t>TOTAL</t>
  </si>
  <si>
    <t>COMMITMENTS</t>
  </si>
  <si>
    <t>DISBURSEMENTS</t>
  </si>
  <si>
    <t>SOURCE &amp; DONOR-WISE</t>
  </si>
  <si>
    <t xml:space="preserve">COMMITMENTS OF FOREIGN ECONOMIC ASSISTANCE </t>
  </si>
  <si>
    <t>Type    of    Aid</t>
  </si>
  <si>
    <t>BILATERAL Total</t>
  </si>
  <si>
    <t>MULTILATERAL Total</t>
  </si>
  <si>
    <t xml:space="preserve">SOURCE, DONOR &amp; PURPOSE-WISE </t>
  </si>
  <si>
    <t>SOURCE, DONOR, PURPOSE &amp; TYPE-WISE</t>
  </si>
  <si>
    <t>Grant Total</t>
  </si>
  <si>
    <t>Loan Total</t>
  </si>
  <si>
    <t>Afghan R.R.A.</t>
  </si>
  <si>
    <t>BOP/Cash</t>
  </si>
  <si>
    <t>COMMITMENTS OF FOREIGN ECONOMIC ASSISTANCE</t>
  </si>
  <si>
    <t>[$ Million]</t>
  </si>
  <si>
    <t>BOP/CASH Total</t>
  </si>
  <si>
    <t>NON-PROJECT Total</t>
  </si>
  <si>
    <t>EARTHQUAKE R.A. Total</t>
  </si>
  <si>
    <t>TOKYO PLEDGES Total</t>
  </si>
  <si>
    <t>PROJECT Total</t>
  </si>
  <si>
    <t>SOURCE  &amp;  TYPE - WISE</t>
  </si>
  <si>
    <t>Data</t>
  </si>
  <si>
    <t>AFGHAN R.R.A. Total</t>
  </si>
  <si>
    <t>SOURCE  &amp;  DONOR - WISE</t>
  </si>
  <si>
    <t>DISBURSEMENT OF FOREIGN ECONOMIC ASSISTANCE</t>
  </si>
  <si>
    <t>SOURCE, TYPE  &amp;  PURPOSE - WISE</t>
  </si>
  <si>
    <t>PURPOSE &amp; TYPE - WISE</t>
  </si>
  <si>
    <t>[ $ Million ]</t>
  </si>
  <si>
    <t>Project                                     No.</t>
  </si>
  <si>
    <t>Amount                Committed                       in                                     BC</t>
  </si>
  <si>
    <t xml:space="preserve"> 11.06.2010 </t>
  </si>
  <si>
    <t>PROJECT AID</t>
  </si>
  <si>
    <t>CHINA-10-51</t>
  </si>
  <si>
    <t>SAFE CITY ISLAMABAD PROJECT</t>
  </si>
  <si>
    <t xml:space="preserve"> 17.12.2010 </t>
  </si>
  <si>
    <t xml:space="preserve"> 17.12.2015 </t>
  </si>
  <si>
    <t>CHINA-2010-308</t>
  </si>
  <si>
    <t>VEHICLE X-RAY INSPECTION SYS.</t>
  </si>
  <si>
    <t>PAKSAT-IRGROUND</t>
  </si>
  <si>
    <t>PAKSAT-IR GROUND CONTR. SEGMEN</t>
  </si>
  <si>
    <t xml:space="preserve"> 27.10.2010 </t>
  </si>
  <si>
    <t xml:space="preserve"> 27.10.2014 </t>
  </si>
  <si>
    <t>FRANCE-10</t>
  </si>
  <si>
    <t>WATER RESOURCES FOR FAISALABAD</t>
  </si>
  <si>
    <t xml:space="preserve"> 13.12.2010 </t>
  </si>
  <si>
    <t>ASIE/2010/022-3</t>
  </si>
  <si>
    <t>TRADE RELATED TECH. ASSIS. III</t>
  </si>
  <si>
    <t>DONOR</t>
  </si>
  <si>
    <t>PROJECT AID Total</t>
  </si>
  <si>
    <t>2742-PAK</t>
  </si>
  <si>
    <t>FLOOD EMER. RECONSTRUCTION PRO</t>
  </si>
  <si>
    <t xml:space="preserve"> 14.04.2011 </t>
  </si>
  <si>
    <t xml:space="preserve"> 30.09.2014 </t>
  </si>
  <si>
    <t>2743-PAK(SF)</t>
  </si>
  <si>
    <t>FLOOD EMER. RECONSTRUCTION PRJ</t>
  </si>
  <si>
    <t xml:space="preserve"> 31.03.2014 </t>
  </si>
  <si>
    <t>FLOODS-2010 - CDC</t>
  </si>
  <si>
    <t xml:space="preserve"> 02.06.2011 </t>
  </si>
  <si>
    <t>4910-PAK</t>
  </si>
  <si>
    <t>FLOOD EMERG. CASH TRANSF. PROJ</t>
  </si>
  <si>
    <t xml:space="preserve"> 09.06.2011 </t>
  </si>
  <si>
    <t>4911-PAK</t>
  </si>
  <si>
    <t>FLOOD EMERGENCY CASH TRANSFER</t>
  </si>
  <si>
    <t>PAK-0122</t>
  </si>
  <si>
    <t>ON-FARM WATER MANAG.IMP. RURAL</t>
  </si>
  <si>
    <t xml:space="preserve"> 15.02.2011 </t>
  </si>
  <si>
    <t>PAK-134</t>
  </si>
  <si>
    <t>NEELUM JHELUM HYDROPOWER PLANT</t>
  </si>
  <si>
    <t>PK-P62</t>
  </si>
  <si>
    <t xml:space="preserve"> 22.02.2011 </t>
  </si>
  <si>
    <t>NEELUM-JHELUM HYDROPOWER PROJ</t>
  </si>
  <si>
    <t>NDMA</t>
  </si>
  <si>
    <t>5081-PAK</t>
  </si>
  <si>
    <t>PUNJAB IRRIGATED AGR. PROD IMP</t>
  </si>
  <si>
    <t>IDB(ST) Total</t>
  </si>
  <si>
    <t>COMMITMENTS OF ECONOMIC ASSISTANCE DURING JULY 2011- JUNE 2012</t>
  </si>
  <si>
    <t>Source , Type &amp; Purpose- wise Commitments</t>
  </si>
  <si>
    <t>Purpose &amp; Type - wise Commitments</t>
  </si>
  <si>
    <t>Source , Donor &amp; Purpose - wise Disbursements</t>
  </si>
  <si>
    <t>11</t>
  </si>
  <si>
    <t>U.K</t>
  </si>
  <si>
    <t xml:space="preserve"> 31.08.2012 </t>
  </si>
  <si>
    <t>COMMON [K.P, PUNJAB]</t>
  </si>
  <si>
    <t>COMMON [WAPDA, PROV]</t>
  </si>
  <si>
    <t>2971-PAK</t>
  </si>
  <si>
    <t>PUNJAB IRRIGA.AGRI INVT(PIAIP)</t>
  </si>
  <si>
    <t>2975-PAK(SF)</t>
  </si>
  <si>
    <t>SINDH CITIES IMPROV. INVESTMNT</t>
  </si>
  <si>
    <t xml:space="preserve"> 08.05.2013 </t>
  </si>
  <si>
    <t xml:space="preserve"> 31.08.2017 </t>
  </si>
  <si>
    <t>2976-PAK(SF)</t>
  </si>
  <si>
    <t>SINDH CITIES IMPRT INVEST PRO</t>
  </si>
  <si>
    <t>CHINA-GR-2012-1</t>
  </si>
  <si>
    <t>ECONOMIC AND TECHNICALCOOPERAT</t>
  </si>
  <si>
    <t xml:space="preserve"> 29.05.2012 </t>
  </si>
  <si>
    <t>CHINA-GR-2012-2</t>
  </si>
  <si>
    <t>ECONOMIC&amp;TECHNICAL COOPERATION</t>
  </si>
  <si>
    <t xml:space="preserve"> 17.10.2012 </t>
  </si>
  <si>
    <t>BCL-2013-01</t>
  </si>
  <si>
    <t xml:space="preserve"> 22.05.2013 </t>
  </si>
  <si>
    <t xml:space="preserve"> 22.05.2018 </t>
  </si>
  <si>
    <t>CHINA-GUDDU2011</t>
  </si>
  <si>
    <t>747 MW GAS TURBINE CCPP GUDDU</t>
  </si>
  <si>
    <t>GENCO-II</t>
  </si>
  <si>
    <t>COMMON(BALOCHTN,K.P)</t>
  </si>
  <si>
    <t>KHYBER PAKHTUNKHWA</t>
  </si>
  <si>
    <t>ASIE/2012/023-5</t>
  </si>
  <si>
    <t>PUB FIN MAN SUPP PROG- PFM-SPP</t>
  </si>
  <si>
    <t xml:space="preserve"> 11.03.2013 </t>
  </si>
  <si>
    <t xml:space="preserve"> 11.03.2015 </t>
  </si>
  <si>
    <t>CPK-1022-01P-GR</t>
  </si>
  <si>
    <t>TA TO HYDRO-ELECTRIC BOARD,AJK</t>
  </si>
  <si>
    <t xml:space="preserve"> 06.07.2012 </t>
  </si>
  <si>
    <t xml:space="preserve"> 06.07.2017 </t>
  </si>
  <si>
    <t>CPK-1022-01P</t>
  </si>
  <si>
    <t>JAGRAN-II HYDROPOWER PROJ, AJK</t>
  </si>
  <si>
    <t xml:space="preserve"> 30.04.2017 </t>
  </si>
  <si>
    <t>K.P EQUIPMENT BASIC HEALTH PRO</t>
  </si>
  <si>
    <t>K.P TUBERCULOSIS CONTROL PROG.</t>
  </si>
  <si>
    <t xml:space="preserve"> 30.12.2013 </t>
  </si>
  <si>
    <t>HIV/AIDS, BLOOD SAFETY</t>
  </si>
  <si>
    <t xml:space="preserve"> 28.11.2006 </t>
  </si>
  <si>
    <t>K.P TB CONTROL PROGRAM (P-II)</t>
  </si>
  <si>
    <t>REPRODUCTIVE HEALTH, PHASE-I</t>
  </si>
  <si>
    <t>REPRODUCTIVE HEALTH, PHASE-II</t>
  </si>
  <si>
    <t>10224(GTZ)</t>
  </si>
  <si>
    <t>K.P EDU. SECTOR DEV. PROGRAM.</t>
  </si>
  <si>
    <t xml:space="preserve"> 14.12.2004 </t>
  </si>
  <si>
    <t>KFW-RANA03-2013</t>
  </si>
  <si>
    <t>Reugee Affect Hosting AreaRAHA</t>
  </si>
  <si>
    <t xml:space="preserve"> 18.03.2013 </t>
  </si>
  <si>
    <t>TF013462-PK</t>
  </si>
  <si>
    <t>KP/FATA/BALO M-DONORS T FUND G</t>
  </si>
  <si>
    <t xml:space="preserve"> 10.12.2012 </t>
  </si>
  <si>
    <t>TF-013560</t>
  </si>
  <si>
    <t>KP SOUTHERN AREA DEV. PROJECT</t>
  </si>
  <si>
    <t>COMMON [K.P, FATA]</t>
  </si>
  <si>
    <t>TF-1231</t>
  </si>
  <si>
    <t>STRENGTH. OF PAK OMBUDSMAN-FPO</t>
  </si>
  <si>
    <t xml:space="preserve"> 11.09.2012 </t>
  </si>
  <si>
    <t xml:space="preserve"> 11.09.2015 </t>
  </si>
  <si>
    <t>LAW, JUST &amp; HUMA-RIG</t>
  </si>
  <si>
    <t>TF-12516</t>
  </si>
  <si>
    <t>BALOCH. DISASTER MANAG. PROJEC</t>
  </si>
  <si>
    <t xml:space="preserve"> 19.07.2012 </t>
  </si>
  <si>
    <t xml:space="preserve"> 01.06.2013 </t>
  </si>
  <si>
    <t>8154-PAK</t>
  </si>
  <si>
    <t>NATURAL GAS EFFICIENCY PROJECT</t>
  </si>
  <si>
    <t xml:space="preserve"> 05.06.2012 </t>
  </si>
  <si>
    <t>SSGPL</t>
  </si>
  <si>
    <t>Q8130-PAK</t>
  </si>
  <si>
    <t>REVENUE MOBILIZATION DLI</t>
  </si>
  <si>
    <t xml:space="preserve"> 17.04.0212 </t>
  </si>
  <si>
    <t xml:space="preserve"> 17.06.2014 </t>
  </si>
  <si>
    <t>TF-012826</t>
  </si>
  <si>
    <t>PROMOTING GIRLS EDU IN BALOCH</t>
  </si>
  <si>
    <t xml:space="preserve"> 12.09.2012 </t>
  </si>
  <si>
    <t xml:space="preserve"> 31.07.2014 </t>
  </si>
  <si>
    <t xml:space="preserve"> 30.04.2015 </t>
  </si>
  <si>
    <t>COMMERCE</t>
  </si>
  <si>
    <t xml:space="preserve"> 02.06.2014 </t>
  </si>
  <si>
    <t>INTER PROV. COORD.</t>
  </si>
  <si>
    <t>5079-PAK</t>
  </si>
  <si>
    <t>TARBELA 4TH EXTEN. HYDPOW PROJ</t>
  </si>
  <si>
    <t>5099-PAK</t>
  </si>
  <si>
    <t>5151-PAK</t>
  </si>
  <si>
    <t>PUNJAB LAND REC AND INFO SYST.</t>
  </si>
  <si>
    <t xml:space="preserve"> 20.12.2012 </t>
  </si>
  <si>
    <t>5153-PAK</t>
  </si>
  <si>
    <t>PUNJAB CITIES GOVERNANCE IMPRO</t>
  </si>
  <si>
    <t>5169-PAK</t>
  </si>
  <si>
    <t>3RD PARTNERSHIP FOR POLIO ERA.</t>
  </si>
  <si>
    <t xml:space="preserve"> 24.10.2012 </t>
  </si>
  <si>
    <t xml:space="preserve"> 30.05.2014 </t>
  </si>
  <si>
    <t>PAK-0142</t>
  </si>
  <si>
    <t>SUPPORT POLIO ERADICATION PRGM</t>
  </si>
  <si>
    <t xml:space="preserve"> 18.02.2013 </t>
  </si>
  <si>
    <t>NHRCD</t>
  </si>
  <si>
    <t>PAK-0143</t>
  </si>
  <si>
    <t>SUPPORT POLIO ERADICATION PROG</t>
  </si>
  <si>
    <t xml:space="preserve"> 09.02.2016 </t>
  </si>
  <si>
    <t>AID11/003/00</t>
  </si>
  <si>
    <t>ITALIAN SUPP, CITIZEN  DAMAGE</t>
  </si>
  <si>
    <t>IMP. OF CHILD HEALTH INST. KAR</t>
  </si>
  <si>
    <t xml:space="preserve"> 21.12.2012 </t>
  </si>
  <si>
    <t xml:space="preserve"> 30.11.2015 </t>
  </si>
  <si>
    <t>Rehabilit of Med wave Brod net</t>
  </si>
  <si>
    <t>K.P EMERGENCY ROAD REHAB, PROJ</t>
  </si>
  <si>
    <t xml:space="preserve"> 03.08.2011 </t>
  </si>
  <si>
    <t>PAK-5(SP)</t>
  </si>
  <si>
    <t>220 KV GHAZI ROAD GR. STATION</t>
  </si>
  <si>
    <t xml:space="preserve"> 25.01.2012 </t>
  </si>
  <si>
    <t xml:space="preserve"> 25.01.2014 </t>
  </si>
  <si>
    <t>NOR2012</t>
  </si>
  <si>
    <t>NORWAY GRANT ASSIST, BEIP KPK</t>
  </si>
  <si>
    <t xml:space="preserve"> 02.11.2012 </t>
  </si>
  <si>
    <t xml:space="preserve"> 23.08.2016 </t>
  </si>
  <si>
    <t>COMMODITY</t>
  </si>
  <si>
    <t>F-PAK-0904-0106</t>
  </si>
  <si>
    <t>IMPORT OF SAUDI GOODS(FERTILIZ</t>
  </si>
  <si>
    <t xml:space="preserve"> 16.12.2012 </t>
  </si>
  <si>
    <t xml:space="preserve"> 16.12.2014 </t>
  </si>
  <si>
    <t>203029(BISP)</t>
  </si>
  <si>
    <t>BENAZIR INCOME SUPPORT PROGRAM</t>
  </si>
  <si>
    <t xml:space="preserve"> 30.06.2020 </t>
  </si>
  <si>
    <t>BISP</t>
  </si>
  <si>
    <t>UK-13-202488</t>
  </si>
  <si>
    <t>PROVINCIAL HEALTH &amp; NUTRITION</t>
  </si>
  <si>
    <t xml:space="preserve"> 15.03.2013 </t>
  </si>
  <si>
    <t xml:space="preserve"> 15.03.2017 </t>
  </si>
  <si>
    <t>UK-13-KP-SNG</t>
  </si>
  <si>
    <t>UK SUB NAT GOV PRGME</t>
  </si>
  <si>
    <t xml:space="preserve"> 01.03.2013 </t>
  </si>
  <si>
    <t>UK-13-PEF</t>
  </si>
  <si>
    <t>PROVISION TEXTBOOKS  PUN EDU</t>
  </si>
  <si>
    <t>UK-13-PESP2</t>
  </si>
  <si>
    <t>PUNJ EDU SEC PRGME2</t>
  </si>
  <si>
    <t xml:space="preserve"> 22.03.2013 </t>
  </si>
  <si>
    <t xml:space="preserve"> 30.06.2019 </t>
  </si>
  <si>
    <t xml:space="preserve"> 30.09.2009 </t>
  </si>
  <si>
    <t>391PEPA-10-FATA</t>
  </si>
  <si>
    <t>PEPA FATA</t>
  </si>
  <si>
    <t>391-PEPA-10-KPK</t>
  </si>
  <si>
    <t>PEPA KPK</t>
  </si>
  <si>
    <t>JOHN SNOW INT.</t>
  </si>
  <si>
    <t>US-DOD-12</t>
  </si>
  <si>
    <t>USAID+DOD PESHAWAR</t>
  </si>
  <si>
    <t xml:space="preserve"> 15.09.2012 </t>
  </si>
  <si>
    <t>US-MUNICIPAL-12</t>
  </si>
  <si>
    <t>MUNICIPAL SERVICES PROGRAM</t>
  </si>
  <si>
    <t xml:space="preserve"> 09.02.2012 </t>
  </si>
  <si>
    <t>COMMON [SINDH,K.P]</t>
  </si>
  <si>
    <t>US-SBEP-11</t>
  </si>
  <si>
    <t>SINDH BASIC EDUCATION PROGRAM</t>
  </si>
  <si>
    <t xml:space="preserve"> 21.09.2011 </t>
  </si>
  <si>
    <t>Detail of SR July-September 2013-14</t>
  </si>
  <si>
    <t>NON-PROJECT AID - BOP/CASH</t>
  </si>
  <si>
    <t>OTHER AID - AFGHAN REFUGEES R.A.</t>
  </si>
  <si>
    <t>Amount Committed in US$ Eqv.                                         (Currency Exchange Rate applied as of        30-Sep-2013)</t>
  </si>
  <si>
    <t>Devolved: FOOD, AGRI. &amp; LIVEST</t>
  </si>
  <si>
    <t>Devolved: HEALTH</t>
  </si>
  <si>
    <t>Devolved: WOMEN DEVELOPMENT</t>
  </si>
  <si>
    <t>U.K Total</t>
  </si>
  <si>
    <t>COMMODITY Total</t>
  </si>
  <si>
    <t xml:space="preserve">Sum of Disbursement                 July-Sep                           2013-14                         [$]                                                                                             </t>
  </si>
  <si>
    <t>FLOODS-2010</t>
  </si>
  <si>
    <t>KIND OF AID, PURPOSE &amp; SECTOR - WISE</t>
  </si>
  <si>
    <t>Sum of Undisbursed      as on          30.06.2013            [$]</t>
  </si>
  <si>
    <t>Sum of Undisbursed                  as on                30.09.2012                        [$]</t>
  </si>
  <si>
    <t>Sum of Amount Committed in US$ Eqv.                                         (Currency Exchange Rate applied as of        30-Sep-2013)</t>
  </si>
  <si>
    <t>Kind of Aid, Purpose &amp; Sector - wise Commitments</t>
  </si>
  <si>
    <t>Source &amp; Type - wise Disbursements</t>
  </si>
  <si>
    <t>Kind of Aid, Purpose &amp; Sector - wise Disbursements</t>
  </si>
  <si>
    <t>C O N T E N T S</t>
  </si>
  <si>
    <t xml:space="preserve">C: Details of  Commitments &amp; Disbursements </t>
  </si>
  <si>
    <t>Total</t>
  </si>
  <si>
    <t>DISBURSEMENTS OF FOREIGN ECONOMIC ASSISTANCE</t>
  </si>
  <si>
    <t>Pcent</t>
  </si>
  <si>
    <t xml:space="preserve">A: Summaries of Commitments &amp; Disbursements </t>
  </si>
  <si>
    <t>B: Details of Fresh Commitments</t>
  </si>
  <si>
    <t>SOURCE, DONOR, PURPOSE &amp; TYPE WISE</t>
  </si>
  <si>
    <r>
      <t xml:space="preserve">Amount Committed in US$ Eqv.                                         </t>
    </r>
    <r>
      <rPr>
        <b/>
        <sz val="7"/>
        <rFont val="Arial Narrow"/>
        <family val="2"/>
      </rPr>
      <t>(</t>
    </r>
    <r>
      <rPr>
        <sz val="7"/>
        <rFont val="Arial Narrow"/>
        <family val="2"/>
      </rPr>
      <t>Currency Exchange Rate applied as of 30-Jun-2013)</t>
    </r>
  </si>
  <si>
    <t>Undisbursed      as on          30.06.2012            [$]</t>
  </si>
  <si>
    <t xml:space="preserve">Disbursement                 July-Jun                           2012-13                         [$]                                                                                                                                        </t>
  </si>
  <si>
    <t>Undisbursed                  as on                30.06.2013                        [$]</t>
  </si>
  <si>
    <t xml:space="preserve">Undisbursed                    as on                     30.06.2012                      [Rs.]     </t>
  </si>
  <si>
    <t xml:space="preserve">Disbursement                July-Jun                           2012-13                          [Rs.]  </t>
  </si>
  <si>
    <t xml:space="preserve">Undisbursed                    as on                      30.06.2013                               [Rs.]  </t>
  </si>
  <si>
    <t xml:space="preserve">Undisbursed                      as on              30.06.2013                     [BC]  </t>
  </si>
  <si>
    <t>1988-PAK</t>
  </si>
  <si>
    <t>RURAL FINANCE SECTOR DEV.</t>
  </si>
  <si>
    <t xml:space="preserve"> 23.12.2002 </t>
  </si>
  <si>
    <t xml:space="preserve"> 17.07.2009 </t>
  </si>
  <si>
    <t>2289-PAK</t>
  </si>
  <si>
    <t>POWER TRANSMISSION ENHAN. INV.</t>
  </si>
  <si>
    <t>2438-PAK</t>
  </si>
  <si>
    <t>POWER DISBTRIBUTION ENH. PROG</t>
  </si>
  <si>
    <t>2386-PAK(SF)</t>
  </si>
  <si>
    <t>TA PUNJAB GOVT. EFFICIENCY IMP</t>
  </si>
  <si>
    <t xml:space="preserve"> 14.12.2007 </t>
  </si>
  <si>
    <t>CHINA08</t>
  </si>
  <si>
    <t>PAK-CHINA FRIENDSHIP &amp; OTHER P</t>
  </si>
  <si>
    <t xml:space="preserve"> 15.10.2008 </t>
  </si>
  <si>
    <t xml:space="preserve"> 31.03.2012 </t>
  </si>
  <si>
    <t>Devolved: CULTURE</t>
  </si>
  <si>
    <t>ECNO.&amp;TECH.COP. B/W PAK.&amp;CHINA</t>
  </si>
  <si>
    <t xml:space="preserve"> 22.06.1987 </t>
  </si>
  <si>
    <t xml:space="preserve"> 30.06.2004 </t>
  </si>
  <si>
    <t>KARAKORAM HIGHWAY IMPROV. PROJ</t>
  </si>
  <si>
    <t xml:space="preserve"> 18.01.2008 </t>
  </si>
  <si>
    <t xml:space="preserve"> 31.01.2013 </t>
  </si>
  <si>
    <t>PR/2003/1300</t>
  </si>
  <si>
    <t>1300 FREIGHT WAGONS</t>
  </si>
  <si>
    <t xml:space="preserve"> 23.04.2002 </t>
  </si>
  <si>
    <t>SINOR-09</t>
  </si>
  <si>
    <t>425MW POWER PLANT AT NANDIPUR</t>
  </si>
  <si>
    <t xml:space="preserve"> 19.03.2009 </t>
  </si>
  <si>
    <t xml:space="preserve"> 31.08.2011 </t>
  </si>
  <si>
    <t>Devolved: LABOUR &amp; MANPOWER</t>
  </si>
  <si>
    <t>MOU ON CAP BUILD OF LAW INFOR.</t>
  </si>
  <si>
    <t xml:space="preserve"> 24.11.2010 </t>
  </si>
  <si>
    <t xml:space="preserve"> 01.08.2011 </t>
  </si>
  <si>
    <t>COFACE-09</t>
  </si>
  <si>
    <t>425MW POWER PLANT NANDIPUR</t>
  </si>
  <si>
    <t xml:space="preserve"> 03.10.2008 </t>
  </si>
  <si>
    <t xml:space="preserve"> 31.12.2011 </t>
  </si>
  <si>
    <t>TF-93387</t>
  </si>
  <si>
    <t>2ND POVERTY ALLEVIATION FUND</t>
  </si>
  <si>
    <t xml:space="preserve"> 12.03.2009 </t>
  </si>
  <si>
    <t>TF-26592</t>
  </si>
  <si>
    <t>IMPOWERING RURAL WOMEN PUNJAB</t>
  </si>
  <si>
    <t xml:space="preserve"> 13.07.2001 </t>
  </si>
  <si>
    <t xml:space="preserve"> 31.12.2005 </t>
  </si>
  <si>
    <t>REVENUE DIVISION</t>
  </si>
  <si>
    <t>TF-91827</t>
  </si>
  <si>
    <t>BALOCH. EDU. SUPP. PROJ - BESP</t>
  </si>
  <si>
    <t xml:space="preserve"> 21.10.2008 </t>
  </si>
  <si>
    <t>TF-10112</t>
  </si>
  <si>
    <t>MDTF KP EMERG. ROADS RECO PROJ</t>
  </si>
  <si>
    <t xml:space="preserve"> 23.08.2011 </t>
  </si>
  <si>
    <t>Q511</t>
  </si>
  <si>
    <t>BALOCH. SMALL SCALE IRR. PROJ</t>
  </si>
  <si>
    <t xml:space="preserve"> 16.01.2006 </t>
  </si>
  <si>
    <t xml:space="preserve"> 30.06.2008 </t>
  </si>
  <si>
    <t>4463-PAK</t>
  </si>
  <si>
    <t>4007-PAK</t>
  </si>
  <si>
    <t>TAX ADMINISTRATION REFORM PROJ</t>
  </si>
  <si>
    <t xml:space="preserve"> 09.03.2005 </t>
  </si>
  <si>
    <t>4590-PAK</t>
  </si>
  <si>
    <t>SINDH EDU. SECTOR PROJ (SEP)</t>
  </si>
  <si>
    <t>PAK-106</t>
  </si>
  <si>
    <t>EARTH QUAKE RECONSTR EFFORT</t>
  </si>
  <si>
    <t xml:space="preserve"> 15.02.2006 </t>
  </si>
  <si>
    <t>PAK-0098</t>
  </si>
  <si>
    <t>RAILWAYS DEVELOPMENT PROJ. 108</t>
  </si>
  <si>
    <t xml:space="preserve"> 30.05.2006 </t>
  </si>
  <si>
    <t>ITFC/TF3/PAK/04</t>
  </si>
  <si>
    <t>MURABAHA AGREEMENT</t>
  </si>
  <si>
    <t xml:space="preserve"> 29.04.2012 </t>
  </si>
  <si>
    <t>FUEL</t>
  </si>
  <si>
    <t>SOUTHERN PUNJAB POVERTY A PROJ</t>
  </si>
  <si>
    <t>SEC TRANS. LINE &amp; GRID STATION</t>
  </si>
  <si>
    <t xml:space="preserve"> 07.01.1996 </t>
  </si>
  <si>
    <t>SWITZERLAND</t>
  </si>
  <si>
    <t>SWISS-10</t>
  </si>
  <si>
    <t>INTEGRATED NATURAL RESOU. MANA</t>
  </si>
  <si>
    <t xml:space="preserve"> 11.08.2010 </t>
  </si>
  <si>
    <t>CHF</t>
  </si>
  <si>
    <t>ENVIRONMENT</t>
  </si>
  <si>
    <t>PAK/000502</t>
  </si>
  <si>
    <t>RURAL SUPPORT PROGRAMME-II</t>
  </si>
  <si>
    <t xml:space="preserve"> 12.01.2005 </t>
  </si>
  <si>
    <t>Devolved: ENVIRONMENT</t>
  </si>
  <si>
    <t>4505-P</t>
  </si>
  <si>
    <t>PUNJAB DEVOLVED (PDSSP)</t>
  </si>
  <si>
    <t xml:space="preserve"> 31.03.2006 </t>
  </si>
  <si>
    <t>TF-054392</t>
  </si>
  <si>
    <t>TAX ADMINISTRATION  REFORM</t>
  </si>
  <si>
    <t xml:space="preserve"> 01.11.2004 </t>
  </si>
  <si>
    <t>AFGHAN REFUGEES R.A.APR 2013</t>
  </si>
  <si>
    <t>AFGHAN REFUGEES R.A.</t>
  </si>
  <si>
    <t>AFGHANREFUGEES R.A.MAY2013</t>
  </si>
  <si>
    <t xml:space="preserve"> 31.05.2013 </t>
  </si>
  <si>
    <t>11800-73</t>
  </si>
  <si>
    <t>AFGHAN REFUGEES R.A. JUL, 2012</t>
  </si>
  <si>
    <t xml:space="preserve"> 31.07.2012 </t>
  </si>
  <si>
    <t>11800-74</t>
  </si>
  <si>
    <t>AFGHAN REFUGEES R.A. AUG, 2012</t>
  </si>
  <si>
    <t>11800-75</t>
  </si>
  <si>
    <t>AFGHAN REFUGEES R.A. SEPT 2012</t>
  </si>
  <si>
    <t xml:space="preserve"> 30.09.2012 </t>
  </si>
  <si>
    <t>11800-76</t>
  </si>
  <si>
    <t>AFGHAN REFUGEES R.A. OCT, 2012</t>
  </si>
  <si>
    <t xml:space="preserve"> 31.10.2012 </t>
  </si>
  <si>
    <t>11800-77</t>
  </si>
  <si>
    <t>AFGHAN REFUGEES NOV, 2012</t>
  </si>
  <si>
    <t xml:space="preserve"> 30.11.2012 </t>
  </si>
  <si>
    <t>11800-78</t>
  </si>
  <si>
    <t>AFGHAN REFUGEES DEC, 2012</t>
  </si>
  <si>
    <t>11800-79</t>
  </si>
  <si>
    <t>AFGHAN REFUGEES R A JAN, 2013</t>
  </si>
  <si>
    <t>11800-80</t>
  </si>
  <si>
    <t>AFGHAN REFUGEES R.A.FEB 2013</t>
  </si>
  <si>
    <t xml:space="preserve"> 28.02.2013 </t>
  </si>
  <si>
    <t>AFGHAN REFUGEES R.A. Total</t>
  </si>
  <si>
    <t xml:space="preserve">Sum of Disbursement                 July-Jun                           2012-13                         [$]                                                                                             </t>
  </si>
  <si>
    <t>JULY - JUNE, 2012-13</t>
  </si>
  <si>
    <t>Grand               Total</t>
  </si>
  <si>
    <t>JULY -  JUNE, 2012-13</t>
  </si>
  <si>
    <t>Undisbursed          Balance        as on 30.06.2012</t>
  </si>
  <si>
    <t>Disbursement During              July-June        2012-13</t>
  </si>
  <si>
    <t>Undisbursed Balance       as on 30.06.2013</t>
  </si>
  <si>
    <t xml:space="preserve">COMMITMENTS &amp; DISBURSEMENTS                                                                           OF FOREIGN ECONOMIC ASSISTANCE                                                                                                                                                                                                 JULY - JUNE, 2012-13 </t>
  </si>
  <si>
    <t>Sum of Undisbursed      as on          30.06.2012            [$]</t>
  </si>
  <si>
    <t>Sum of Undisbursed                  as on                30.06.2013                        [$]</t>
  </si>
  <si>
    <t>CREDITOR_NAME</t>
  </si>
  <si>
    <t>LOAN_ID</t>
  </si>
  <si>
    <t>NAME</t>
  </si>
  <si>
    <t>DATE_SIGNED</t>
  </si>
  <si>
    <t>DATE_DRAWING_LIMIT</t>
  </si>
  <si>
    <t>LOAN_BASE_CURRENCY</t>
  </si>
  <si>
    <t>LOAN_AMOUNT</t>
  </si>
  <si>
    <t>PURPOSE</t>
  </si>
  <si>
    <t>TRANCHE_ECONOMIC_SECTOR</t>
  </si>
  <si>
    <t>BENEFICIARY_NAME</t>
  </si>
  <si>
    <t>CREDITOR_TYPE</t>
  </si>
  <si>
    <t>30-APR-13</t>
  </si>
  <si>
    <t>30-SEP-16</t>
  </si>
  <si>
    <t>08-MAY-13</t>
  </si>
  <si>
    <t>31-AUG-17</t>
  </si>
  <si>
    <t>22-MAY-13</t>
  </si>
  <si>
    <t>22-MAY-18</t>
  </si>
  <si>
    <t>17-OCT-12</t>
  </si>
  <si>
    <t>11-MAR-13</t>
  </si>
  <si>
    <t>11-MAR-15</t>
  </si>
  <si>
    <t>06-JUL-12</t>
  </si>
  <si>
    <t>06-JUL-17</t>
  </si>
  <si>
    <t>18-MAR-13</t>
  </si>
  <si>
    <t>30-DEC-17</t>
  </si>
  <si>
    <t>12-SEP-12</t>
  </si>
  <si>
    <t>10-DEC-12</t>
  </si>
  <si>
    <t>06-FEB-13</t>
  </si>
  <si>
    <t>11-SEP-12</t>
  </si>
  <si>
    <t>11-SEP-15</t>
  </si>
  <si>
    <t>19-JUL-12</t>
  </si>
  <si>
    <t>20-DEC-12</t>
  </si>
  <si>
    <t>30-JUN-14</t>
  </si>
  <si>
    <t>30-JUN-17</t>
  </si>
  <si>
    <t>24-OCT-12</t>
  </si>
  <si>
    <t>HEALTH</t>
  </si>
  <si>
    <t>18-FEB-13</t>
  </si>
  <si>
    <t>31-DEC-15</t>
  </si>
  <si>
    <t>1260350</t>
  </si>
  <si>
    <t>21-DEC-12</t>
  </si>
  <si>
    <t>30-NOV-15</t>
  </si>
  <si>
    <t>1260360</t>
  </si>
  <si>
    <t>31-AUG-15</t>
  </si>
  <si>
    <t>02-NOV-12</t>
  </si>
  <si>
    <t>16-DEC-12</t>
  </si>
  <si>
    <t>16-DEC-14</t>
  </si>
  <si>
    <t>30-JUN-20</t>
  </si>
  <si>
    <t>NON-PROJECT AID [BOP/CASH]</t>
  </si>
  <si>
    <t>15-MAR-13</t>
  </si>
  <si>
    <t>15-MAR-17</t>
  </si>
  <si>
    <t>01-MAR-13</t>
  </si>
  <si>
    <t>31-MAR-17</t>
  </si>
  <si>
    <t>30-JUN-13</t>
  </si>
  <si>
    <t>22-MAR-13</t>
  </si>
  <si>
    <t>30-JUN-19</t>
  </si>
  <si>
    <t>11800.81</t>
  </si>
  <si>
    <t>11800.82</t>
  </si>
  <si>
    <t>31-MAY-13</t>
  </si>
  <si>
    <t>31-JUL-12</t>
  </si>
  <si>
    <t>31-AUG-12</t>
  </si>
  <si>
    <t>30-SEP-12</t>
  </si>
  <si>
    <t>31-OCT-12</t>
  </si>
  <si>
    <t>30-NOV-12</t>
  </si>
  <si>
    <t>31-DEC-12</t>
  </si>
  <si>
    <t>31-JAN-13</t>
  </si>
  <si>
    <t>28-FEB-13</t>
  </si>
  <si>
    <t>15-SEP-12</t>
  </si>
  <si>
    <t>31-DEC-14</t>
  </si>
  <si>
    <t>a</t>
  </si>
  <si>
    <t>S.No.</t>
  </si>
  <si>
    <t xml:space="preserve">NON-PROJECT </t>
  </si>
  <si>
    <t xml:space="preserve">COMMODITY </t>
  </si>
  <si>
    <t>REFUGEE AFFECT. HOSTING AREA RAHA</t>
  </si>
  <si>
    <t>REHABILIT OF MED WAVE BROAD NET</t>
  </si>
  <si>
    <t>Amount Committed in US$ Eqv.                                         (Currency Exchange Rate applied as of        30-June-2013)</t>
  </si>
  <si>
    <t>COMMITMENTS OF FOREIGN ECONOMIC ASSISTANCE DURING JULY -JUNE, 2012-13</t>
  </si>
  <si>
    <t>SWITZERLAND Total</t>
  </si>
  <si>
    <t>NON-PROJECT  Total</t>
  </si>
  <si>
    <t>COMMODITY  Total</t>
  </si>
  <si>
    <t>Sum of Amount Committed in US$ Eqv.                                         (Currency Exchange Rate applied as of        30-June-2013)</t>
  </si>
  <si>
    <t>Commodity Aid</t>
  </si>
  <si>
    <t>Switzerland</t>
  </si>
  <si>
    <t>16-17</t>
  </si>
  <si>
    <t>14-15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</si>
</sst>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"/>
    <numFmt numFmtId="165" formatCode="_(* #,##0_);_(* \(#,##0\);_(* &quot;-&quot;??_);_(@_)"/>
    <numFmt numFmtId="166" formatCode="[$-409]d\-mmm\-yy;@"/>
    <numFmt numFmtId="167" formatCode="#,##0.000,,\ ;"/>
    <numFmt numFmtId="168" formatCode="_(* #,##0.0_);_(* \(#,##0.0\);_(* &quot;-&quot;??_);_(@_)"/>
    <numFmt numFmtId="169" formatCode="&quot;$&quot;#,##0.00;\-&quot;$&quot;#,##0.00"/>
    <numFmt numFmtId="170" formatCode="0.000,,\ ;"/>
    <numFmt numFmtId="171" formatCode="0.000"/>
    <numFmt numFmtId="172" formatCode="#,##0.00,,"/>
    <numFmt numFmtId="173" formatCode="0.00,,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%"/>
    <numFmt numFmtId="179" formatCode="#,##0.000,,"/>
    <numFmt numFmtId="180" formatCode="#,##0.0000,,"/>
    <numFmt numFmtId="181" formatCode="#,##0.00000,,"/>
    <numFmt numFmtId="182" formatCode="_(* #,##0.000_);_(* \(#,##0.000\);_(* &quot;-&quot;??_);_(@_)"/>
    <numFmt numFmtId="183" formatCode="#,##0.000000,,"/>
    <numFmt numFmtId="184" formatCode="#,##0.0000000,,"/>
    <numFmt numFmtId="185" formatCode="#,##0.0,,"/>
  </numFmts>
  <fonts count="76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8"/>
      <name val="Courier New"/>
      <family val="3"/>
    </font>
    <font>
      <sz val="9"/>
      <color indexed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9"/>
      <name val="Arial Narrow"/>
      <family val="2"/>
    </font>
    <font>
      <sz val="8"/>
      <name val="Arial"/>
      <family val="2"/>
    </font>
    <font>
      <b/>
      <sz val="16"/>
      <name val="Arial Narrow"/>
      <family val="2"/>
    </font>
    <font>
      <b/>
      <sz val="9"/>
      <color indexed="8"/>
      <name val="Arial Narrow"/>
      <family val="2"/>
    </font>
    <font>
      <sz val="10"/>
      <name val="Courier"/>
      <family val="3"/>
    </font>
    <font>
      <b/>
      <i/>
      <sz val="12"/>
      <name val="Arial Narrow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b/>
      <sz val="16"/>
      <color indexed="8"/>
      <name val="Times New Roman"/>
      <family val="1"/>
    </font>
    <font>
      <b/>
      <sz val="9"/>
      <name val="Arial Narrow"/>
      <family val="2"/>
    </font>
    <font>
      <sz val="10"/>
      <name val="Univers"/>
      <family val="0"/>
    </font>
    <font>
      <b/>
      <sz val="7"/>
      <name val="Arial Narrow"/>
      <family val="2"/>
    </font>
    <font>
      <sz val="7"/>
      <name val="Arial Narrow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 Narrow"/>
      <family val="2"/>
    </font>
    <font>
      <b/>
      <sz val="12"/>
      <name val="Arial Narrow"/>
      <family val="2"/>
    </font>
    <font>
      <b/>
      <sz val="14"/>
      <color indexed="8"/>
      <name val="Times New Roman"/>
      <family val="1"/>
    </font>
    <font>
      <i/>
      <sz val="36"/>
      <name val="Bodoni MT Black"/>
      <family val="1"/>
    </font>
    <font>
      <b/>
      <sz val="24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 Narrow"/>
      <family val="2"/>
    </font>
    <font>
      <sz val="10"/>
      <color indexed="9"/>
      <name val="Arial"/>
      <family val="0"/>
    </font>
    <font>
      <b/>
      <sz val="10"/>
      <color indexed="9"/>
      <name val="Arial"/>
      <family val="0"/>
    </font>
    <font>
      <sz val="10"/>
      <color indexed="8"/>
      <name val="Calibri"/>
      <family val="0"/>
    </font>
    <font>
      <b/>
      <sz val="12.5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 Narrow"/>
      <family val="2"/>
    </font>
    <font>
      <sz val="9"/>
      <color theme="1"/>
      <name val="Arial Narrow"/>
      <family val="2"/>
    </font>
    <font>
      <sz val="10"/>
      <color theme="0"/>
      <name val="Arial"/>
      <family val="0"/>
    </font>
    <font>
      <b/>
      <sz val="10"/>
      <color theme="0"/>
      <name val="Arial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/>
      <right/>
      <top style="thin">
        <color indexed="8"/>
      </top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10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1" fillId="0" borderId="0">
      <alignment/>
      <protection/>
    </xf>
    <xf numFmtId="169" fontId="11" fillId="0" borderId="0">
      <alignment/>
      <protection/>
    </xf>
    <xf numFmtId="169" fontId="11" fillId="0" borderId="0">
      <alignment/>
      <protection/>
    </xf>
    <xf numFmtId="169" fontId="11" fillId="0" borderId="0">
      <alignment/>
      <protection/>
    </xf>
    <xf numFmtId="169" fontId="11" fillId="0" borderId="0">
      <alignment/>
      <protection/>
    </xf>
    <xf numFmtId="169" fontId="11" fillId="0" borderId="0">
      <alignment/>
      <protection/>
    </xf>
    <xf numFmtId="169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471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10" xfId="42" applyNumberFormat="1" applyFont="1" applyBorder="1" applyAlignment="1">
      <alignment horizontal="center" vertical="center" wrapText="1"/>
    </xf>
    <xf numFmtId="166" fontId="5" fillId="0" borderId="10" xfId="42" applyNumberFormat="1" applyFont="1" applyBorder="1" applyAlignment="1">
      <alignment horizontal="center" vertical="center" wrapText="1"/>
    </xf>
    <xf numFmtId="165" fontId="5" fillId="0" borderId="10" xfId="42" applyNumberFormat="1" applyFont="1" applyBorder="1" applyAlignment="1">
      <alignment horizontal="center" vertical="center" wrapText="1"/>
    </xf>
    <xf numFmtId="165" fontId="6" fillId="0" borderId="10" xfId="42" applyNumberFormat="1" applyFont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170" fontId="0" fillId="0" borderId="0" xfId="0" applyNumberFormat="1" applyAlignment="1">
      <alignment vertical="center" wrapText="1"/>
    </xf>
    <xf numFmtId="170" fontId="15" fillId="0" borderId="10" xfId="0" applyNumberFormat="1" applyFont="1" applyBorder="1" applyAlignment="1">
      <alignment horizontal="center" vertical="center" wrapText="1"/>
    </xf>
    <xf numFmtId="170" fontId="16" fillId="0" borderId="0" xfId="0" applyNumberFormat="1" applyFont="1" applyAlignment="1">
      <alignment horizontal="center" vertical="center" wrapText="1"/>
    </xf>
    <xf numFmtId="43" fontId="0" fillId="0" borderId="0" xfId="42" applyFont="1" applyAlignment="1">
      <alignment/>
    </xf>
    <xf numFmtId="43" fontId="0" fillId="0" borderId="0" xfId="42" applyFont="1" applyAlignment="1">
      <alignment vertical="center"/>
    </xf>
    <xf numFmtId="0" fontId="0" fillId="0" borderId="0" xfId="0" applyAlignment="1">
      <alignment vertical="center"/>
    </xf>
    <xf numFmtId="43" fontId="16" fillId="0" borderId="0" xfId="42" applyFont="1" applyBorder="1" applyAlignment="1">
      <alignment vertical="center"/>
    </xf>
    <xf numFmtId="43" fontId="16" fillId="0" borderId="0" xfId="42" applyFont="1" applyBorder="1" applyAlignment="1">
      <alignment vertical="center" wrapText="1"/>
    </xf>
    <xf numFmtId="43" fontId="18" fillId="0" borderId="10" xfId="42" applyFont="1" applyFill="1" applyBorder="1" applyAlignment="1">
      <alignment horizontal="center" vertical="center" wrapText="1"/>
    </xf>
    <xf numFmtId="43" fontId="19" fillId="0" borderId="0" xfId="42" applyFont="1" applyBorder="1" applyAlignment="1">
      <alignment horizontal="center" vertical="center" wrapText="1"/>
    </xf>
    <xf numFmtId="43" fontId="16" fillId="0" borderId="0" xfId="42" applyFont="1" applyBorder="1" applyAlignment="1">
      <alignment horizontal="center" vertical="center" wrapText="1"/>
    </xf>
    <xf numFmtId="43" fontId="14" fillId="0" borderId="10" xfId="42" applyFont="1" applyBorder="1" applyAlignment="1">
      <alignment horizontal="center" vertical="center" wrapText="1"/>
    </xf>
    <xf numFmtId="43" fontId="0" fillId="33" borderId="0" xfId="42" applyFont="1" applyFill="1" applyAlignment="1">
      <alignment/>
    </xf>
    <xf numFmtId="43" fontId="16" fillId="33" borderId="0" xfId="42" applyFont="1" applyFill="1" applyAlignment="1">
      <alignment horizontal="right"/>
    </xf>
    <xf numFmtId="43" fontId="14" fillId="0" borderId="10" xfId="42" applyFont="1" applyBorder="1" applyAlignment="1">
      <alignment horizontal="center" vertical="center" wrapText="1"/>
    </xf>
    <xf numFmtId="43" fontId="5" fillId="0" borderId="10" xfId="42" applyFont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43" fontId="0" fillId="0" borderId="0" xfId="42" applyFont="1" applyAlignment="1">
      <alignment vertical="center"/>
    </xf>
    <xf numFmtId="43" fontId="0" fillId="0" borderId="11" xfId="42" applyFont="1" applyBorder="1" applyAlignment="1">
      <alignment vertical="center"/>
    </xf>
    <xf numFmtId="43" fontId="14" fillId="0" borderId="12" xfId="42" applyFont="1" applyBorder="1" applyAlignment="1">
      <alignment horizontal="center" vertical="center" wrapText="1"/>
    </xf>
    <xf numFmtId="0" fontId="2" fillId="0" borderId="0" xfId="93" applyFont="1" applyFill="1" applyAlignment="1">
      <alignment vertical="top" wrapText="1"/>
      <protection/>
    </xf>
    <xf numFmtId="0" fontId="0" fillId="0" borderId="0" xfId="0" applyFill="1" applyAlignment="1" applyProtection="1">
      <alignment/>
      <protection locked="0"/>
    </xf>
    <xf numFmtId="43" fontId="14" fillId="0" borderId="11" xfId="42" applyFont="1" applyFill="1" applyBorder="1" applyAlignment="1">
      <alignment vertical="center"/>
    </xf>
    <xf numFmtId="43" fontId="15" fillId="0" borderId="0" xfId="42" applyFont="1" applyFill="1" applyBorder="1" applyAlignment="1">
      <alignment vertical="center"/>
    </xf>
    <xf numFmtId="43" fontId="0" fillId="0" borderId="0" xfId="42" applyFont="1" applyAlignment="1">
      <alignment horizontal="center"/>
    </xf>
    <xf numFmtId="43" fontId="0" fillId="0" borderId="0" xfId="42" applyFont="1" applyFill="1" applyAlignment="1" applyProtection="1">
      <alignment/>
      <protection locked="0"/>
    </xf>
    <xf numFmtId="43" fontId="15" fillId="0" borderId="0" xfId="42" applyFont="1" applyFill="1" applyBorder="1" applyAlignment="1">
      <alignment vertical="center" wrapText="1"/>
    </xf>
    <xf numFmtId="0" fontId="21" fillId="0" borderId="10" xfId="50" applyNumberFormat="1" applyFont="1" applyFill="1" applyBorder="1" applyAlignment="1">
      <alignment horizontal="center" vertical="center" wrapText="1"/>
    </xf>
    <xf numFmtId="0" fontId="21" fillId="0" borderId="10" xfId="50" applyNumberFormat="1" applyFont="1" applyFill="1" applyBorder="1" applyAlignment="1">
      <alignment horizontal="center" vertical="center" textRotation="90" wrapText="1"/>
    </xf>
    <xf numFmtId="165" fontId="21" fillId="0" borderId="10" xfId="50" applyNumberFormat="1" applyFont="1" applyFill="1" applyBorder="1" applyAlignment="1">
      <alignment horizontal="center" vertical="center" wrapText="1"/>
    </xf>
    <xf numFmtId="166" fontId="21" fillId="0" borderId="10" xfId="50" applyNumberFormat="1" applyFont="1" applyFill="1" applyBorder="1" applyAlignment="1">
      <alignment horizontal="center" vertical="center" wrapText="1"/>
    </xf>
    <xf numFmtId="165" fontId="21" fillId="0" borderId="10" xfId="50" applyNumberFormat="1" applyFont="1" applyFill="1" applyBorder="1" applyAlignment="1">
      <alignment horizontal="center" vertical="center" textRotation="90" wrapText="1"/>
    </xf>
    <xf numFmtId="43" fontId="21" fillId="0" borderId="10" xfId="50" applyFont="1" applyFill="1" applyBorder="1" applyAlignment="1">
      <alignment horizontal="center" vertical="center" wrapText="1"/>
    </xf>
    <xf numFmtId="165" fontId="21" fillId="0" borderId="13" xfId="50" applyNumberFormat="1" applyFont="1" applyFill="1" applyBorder="1" applyAlignment="1">
      <alignment horizontal="center" vertical="center" wrapText="1"/>
    </xf>
    <xf numFmtId="43" fontId="15" fillId="0" borderId="14" xfId="42" applyFont="1" applyFill="1" applyBorder="1" applyAlignment="1">
      <alignment vertical="center" wrapText="1"/>
    </xf>
    <xf numFmtId="43" fontId="15" fillId="0" borderId="15" xfId="42" applyFont="1" applyFill="1" applyBorder="1" applyAlignment="1">
      <alignment vertical="center" wrapText="1"/>
    </xf>
    <xf numFmtId="43" fontId="17" fillId="0" borderId="0" xfId="42" applyFont="1" applyAlignment="1">
      <alignment vertical="center"/>
    </xf>
    <xf numFmtId="43" fontId="17" fillId="0" borderId="0" xfId="42" applyFont="1" applyAlignment="1">
      <alignment/>
    </xf>
    <xf numFmtId="43" fontId="21" fillId="0" borderId="10" xfId="42" applyFont="1" applyBorder="1" applyAlignment="1">
      <alignment horizontal="center" vertical="center" wrapText="1"/>
    </xf>
    <xf numFmtId="43" fontId="16" fillId="0" borderId="0" xfId="42" applyFont="1" applyAlignment="1">
      <alignment horizontal="right"/>
    </xf>
    <xf numFmtId="43" fontId="18" fillId="0" borderId="12" xfId="42" applyFont="1" applyFill="1" applyBorder="1" applyAlignment="1">
      <alignment horizontal="center" vertical="center" wrapText="1"/>
    </xf>
    <xf numFmtId="43" fontId="25" fillId="0" borderId="0" xfId="42" applyFont="1" applyAlignment="1">
      <alignment horizontal="center"/>
    </xf>
    <xf numFmtId="43" fontId="25" fillId="0" borderId="0" xfId="42" applyFont="1" applyAlignment="1">
      <alignment horizontal="center" wrapText="1"/>
    </xf>
    <xf numFmtId="0" fontId="7" fillId="0" borderId="0" xfId="0" applyFont="1" applyFill="1" applyAlignment="1" applyProtection="1">
      <alignment vertical="center"/>
      <protection locked="0"/>
    </xf>
    <xf numFmtId="43" fontId="7" fillId="0" borderId="0" xfId="42" applyFont="1" applyFill="1" applyAlignment="1" applyProtection="1">
      <alignment vertical="center"/>
      <protection locked="0"/>
    </xf>
    <xf numFmtId="43" fontId="7" fillId="0" borderId="0" xfId="93" applyNumberFormat="1" applyFont="1" applyFill="1" applyAlignment="1">
      <alignment vertical="center"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9" xfId="0" applyBorder="1" applyAlignment="1">
      <alignment vertical="center"/>
    </xf>
    <xf numFmtId="43" fontId="14" fillId="0" borderId="0" xfId="42" applyFont="1" applyFill="1" applyBorder="1" applyAlignment="1">
      <alignment vertical="center" wrapText="1"/>
    </xf>
    <xf numFmtId="0" fontId="21" fillId="0" borderId="0" xfId="0" applyNumberFormat="1" applyFont="1" applyFill="1" applyAlignment="1" applyProtection="1">
      <alignment vertical="center"/>
      <protection locked="0"/>
    </xf>
    <xf numFmtId="0" fontId="21" fillId="0" borderId="0" xfId="0" applyFont="1" applyFill="1" applyAlignment="1" applyProtection="1">
      <alignment vertical="center"/>
      <protection locked="0"/>
    </xf>
    <xf numFmtId="0" fontId="0" fillId="0" borderId="20" xfId="0" applyBorder="1" applyAlignment="1">
      <alignment/>
    </xf>
    <xf numFmtId="0" fontId="0" fillId="0" borderId="20" xfId="0" applyBorder="1" applyAlignment="1">
      <alignment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7" fillId="0" borderId="23" xfId="0" applyFont="1" applyBorder="1" applyAlignment="1">
      <alignment vertical="center"/>
    </xf>
    <xf numFmtId="0" fontId="17" fillId="0" borderId="24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17" fillId="0" borderId="16" xfId="0" applyFont="1" applyBorder="1" applyAlignment="1">
      <alignment vertical="center"/>
    </xf>
    <xf numFmtId="0" fontId="20" fillId="0" borderId="14" xfId="93" applyFont="1" applyFill="1" applyBorder="1" applyAlignment="1">
      <alignment horizontal="center" vertical="center"/>
      <protection/>
    </xf>
    <xf numFmtId="172" fontId="7" fillId="0" borderId="0" xfId="42" applyNumberFormat="1" applyFont="1" applyFill="1" applyAlignment="1" applyProtection="1">
      <alignment vertical="center"/>
      <protection locked="0"/>
    </xf>
    <xf numFmtId="172" fontId="21" fillId="0" borderId="10" xfId="50" applyNumberFormat="1" applyFont="1" applyFill="1" applyBorder="1" applyAlignment="1">
      <alignment horizontal="center" vertical="center" wrapText="1"/>
    </xf>
    <xf numFmtId="173" fontId="21" fillId="0" borderId="10" xfId="42" applyNumberFormat="1" applyFont="1" applyFill="1" applyBorder="1" applyAlignment="1">
      <alignment horizontal="center" vertical="center" wrapText="1"/>
    </xf>
    <xf numFmtId="173" fontId="21" fillId="0" borderId="10" xfId="50" applyNumberFormat="1" applyFont="1" applyFill="1" applyBorder="1" applyAlignment="1">
      <alignment horizontal="center" vertical="center" wrapText="1"/>
    </xf>
    <xf numFmtId="173" fontId="21" fillId="0" borderId="13" xfId="50" applyNumberFormat="1" applyFont="1" applyFill="1" applyBorder="1" applyAlignment="1">
      <alignment horizontal="center" vertical="center" wrapText="1"/>
    </xf>
    <xf numFmtId="43" fontId="16" fillId="0" borderId="0" xfId="42" applyFont="1" applyBorder="1" applyAlignment="1">
      <alignment vertical="center"/>
    </xf>
    <xf numFmtId="43" fontId="17" fillId="0" borderId="0" xfId="42" applyFont="1" applyAlignment="1">
      <alignment horizontal="center" vertical="center" wrapText="1"/>
    </xf>
    <xf numFmtId="170" fontId="0" fillId="34" borderId="0" xfId="0" applyNumberFormat="1" applyFill="1" applyAlignment="1">
      <alignment vertical="center" wrapText="1"/>
    </xf>
    <xf numFmtId="171" fontId="0" fillId="34" borderId="0" xfId="0" applyNumberFormat="1" applyFill="1" applyAlignment="1">
      <alignment vertical="center" wrapText="1"/>
    </xf>
    <xf numFmtId="0" fontId="0" fillId="34" borderId="0" xfId="0" applyFill="1" applyAlignment="1">
      <alignment/>
    </xf>
    <xf numFmtId="43" fontId="0" fillId="34" borderId="0" xfId="42" applyFont="1" applyFill="1" applyAlignment="1">
      <alignment/>
    </xf>
    <xf numFmtId="43" fontId="0" fillId="34" borderId="0" xfId="42" applyFont="1" applyFill="1" applyAlignment="1">
      <alignment/>
    </xf>
    <xf numFmtId="171" fontId="0" fillId="0" borderId="0" xfId="0" applyNumberFormat="1" applyAlignment="1">
      <alignment vertical="center" wrapText="1"/>
    </xf>
    <xf numFmtId="0" fontId="10" fillId="0" borderId="0" xfId="76" applyFont="1" applyAlignment="1">
      <alignment vertical="top" wrapText="1"/>
      <protection/>
    </xf>
    <xf numFmtId="0" fontId="3" fillId="0" borderId="0" xfId="76" applyFont="1">
      <alignment/>
      <protection/>
    </xf>
    <xf numFmtId="0" fontId="3" fillId="0" borderId="0" xfId="76" applyFont="1" applyAlignment="1">
      <alignment wrapText="1"/>
      <protection/>
    </xf>
    <xf numFmtId="0" fontId="3" fillId="0" borderId="0" xfId="76" applyFont="1" applyAlignment="1">
      <alignment horizontal="left" wrapText="1"/>
      <protection/>
    </xf>
    <xf numFmtId="164" fontId="3" fillId="0" borderId="0" xfId="76" applyNumberFormat="1" applyFont="1" applyAlignment="1">
      <alignment horizontal="center"/>
      <protection/>
    </xf>
    <xf numFmtId="4" fontId="3" fillId="0" borderId="0" xfId="76" applyNumberFormat="1" applyFont="1" applyAlignment="1">
      <alignment horizontal="right"/>
      <protection/>
    </xf>
    <xf numFmtId="0" fontId="55" fillId="0" borderId="0" xfId="76">
      <alignment/>
      <protection/>
    </xf>
    <xf numFmtId="0" fontId="55" fillId="0" borderId="0" xfId="76" applyAlignment="1">
      <alignment wrapText="1"/>
      <protection/>
    </xf>
    <xf numFmtId="0" fontId="55" fillId="0" borderId="0" xfId="76" applyAlignment="1">
      <alignment horizontal="left" wrapText="1"/>
      <protection/>
    </xf>
    <xf numFmtId="164" fontId="55" fillId="0" borderId="0" xfId="76" applyNumberFormat="1" applyAlignment="1">
      <alignment horizontal="center"/>
      <protection/>
    </xf>
    <xf numFmtId="4" fontId="55" fillId="0" borderId="0" xfId="76" applyNumberFormat="1" applyAlignment="1">
      <alignment horizontal="right"/>
      <protection/>
    </xf>
    <xf numFmtId="0" fontId="0" fillId="0" borderId="0" xfId="0" applyAlignment="1" applyProtection="1">
      <alignment/>
      <protection locked="0"/>
    </xf>
    <xf numFmtId="172" fontId="21" fillId="0" borderId="0" xfId="42" applyNumberFormat="1" applyFont="1" applyFill="1" applyAlignment="1" applyProtection="1">
      <alignment vertical="center"/>
      <protection locked="0"/>
    </xf>
    <xf numFmtId="43" fontId="21" fillId="0" borderId="0" xfId="93" applyNumberFormat="1" applyFont="1" applyFill="1" applyAlignment="1">
      <alignment vertical="center"/>
      <protection/>
    </xf>
    <xf numFmtId="43" fontId="21" fillId="0" borderId="0" xfId="42" applyFont="1" applyFill="1" applyAlignment="1" applyProtection="1">
      <alignment vertical="center"/>
      <protection locked="0"/>
    </xf>
    <xf numFmtId="0" fontId="17" fillId="0" borderId="0" xfId="0" applyFont="1" applyFill="1" applyAlignment="1" applyProtection="1">
      <alignment/>
      <protection locked="0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172" fontId="0" fillId="0" borderId="20" xfId="0" applyNumberFormat="1" applyBorder="1" applyAlignment="1">
      <alignment/>
    </xf>
    <xf numFmtId="172" fontId="0" fillId="0" borderId="22" xfId="0" applyNumberFormat="1" applyBorder="1" applyAlignment="1">
      <alignment/>
    </xf>
    <xf numFmtId="172" fontId="0" fillId="0" borderId="25" xfId="0" applyNumberFormat="1" applyBorder="1" applyAlignment="1">
      <alignment/>
    </xf>
    <xf numFmtId="172" fontId="0" fillId="0" borderId="19" xfId="0" applyNumberFormat="1" applyBorder="1" applyAlignment="1">
      <alignment/>
    </xf>
    <xf numFmtId="172" fontId="0" fillId="0" borderId="0" xfId="0" applyNumberFormat="1" applyAlignment="1">
      <alignment/>
    </xf>
    <xf numFmtId="172" fontId="0" fillId="0" borderId="26" xfId="0" applyNumberFormat="1" applyBorder="1" applyAlignment="1">
      <alignment/>
    </xf>
    <xf numFmtId="172" fontId="0" fillId="0" borderId="23" xfId="0" applyNumberFormat="1" applyBorder="1" applyAlignment="1">
      <alignment/>
    </xf>
    <xf numFmtId="172" fontId="0" fillId="0" borderId="27" xfId="0" applyNumberFormat="1" applyBorder="1" applyAlignment="1">
      <alignment/>
    </xf>
    <xf numFmtId="172" fontId="0" fillId="0" borderId="28" xfId="0" applyNumberFormat="1" applyBorder="1" applyAlignment="1">
      <alignment/>
    </xf>
    <xf numFmtId="172" fontId="0" fillId="0" borderId="20" xfId="0" applyNumberFormat="1" applyBorder="1" applyAlignment="1">
      <alignment vertical="center"/>
    </xf>
    <xf numFmtId="172" fontId="0" fillId="0" borderId="22" xfId="0" applyNumberFormat="1" applyBorder="1" applyAlignment="1">
      <alignment vertical="center"/>
    </xf>
    <xf numFmtId="172" fontId="0" fillId="0" borderId="25" xfId="0" applyNumberFormat="1" applyBorder="1" applyAlignment="1">
      <alignment vertical="center"/>
    </xf>
    <xf numFmtId="172" fontId="0" fillId="0" borderId="19" xfId="0" applyNumberFormat="1" applyBorder="1" applyAlignment="1">
      <alignment vertical="center"/>
    </xf>
    <xf numFmtId="172" fontId="0" fillId="0" borderId="0" xfId="0" applyNumberFormat="1" applyAlignment="1">
      <alignment vertical="center"/>
    </xf>
    <xf numFmtId="172" fontId="0" fillId="0" borderId="26" xfId="0" applyNumberFormat="1" applyBorder="1" applyAlignment="1">
      <alignment vertical="center"/>
    </xf>
    <xf numFmtId="172" fontId="17" fillId="0" borderId="20" xfId="0" applyNumberFormat="1" applyFont="1" applyBorder="1" applyAlignment="1">
      <alignment vertical="center"/>
    </xf>
    <xf numFmtId="172" fontId="17" fillId="0" borderId="22" xfId="0" applyNumberFormat="1" applyFont="1" applyBorder="1" applyAlignment="1">
      <alignment vertical="center"/>
    </xf>
    <xf numFmtId="172" fontId="17" fillId="0" borderId="25" xfId="0" applyNumberFormat="1" applyFont="1" applyBorder="1" applyAlignment="1">
      <alignment vertical="center"/>
    </xf>
    <xf numFmtId="172" fontId="17" fillId="0" borderId="29" xfId="0" applyNumberFormat="1" applyFont="1" applyBorder="1" applyAlignment="1">
      <alignment vertical="center"/>
    </xf>
    <xf numFmtId="172" fontId="0" fillId="0" borderId="0" xfId="0" applyNumberFormat="1" applyBorder="1" applyAlignment="1">
      <alignment vertical="center"/>
    </xf>
    <xf numFmtId="172" fontId="17" fillId="0" borderId="23" xfId="0" applyNumberFormat="1" applyFont="1" applyBorder="1" applyAlignment="1">
      <alignment vertical="center"/>
    </xf>
    <xf numFmtId="172" fontId="17" fillId="0" borderId="27" xfId="0" applyNumberFormat="1" applyFont="1" applyBorder="1" applyAlignment="1">
      <alignment vertical="center"/>
    </xf>
    <xf numFmtId="172" fontId="17" fillId="0" borderId="28" xfId="0" applyNumberFormat="1" applyFont="1" applyBorder="1" applyAlignment="1">
      <alignment vertical="center"/>
    </xf>
    <xf numFmtId="0" fontId="0" fillId="0" borderId="30" xfId="0" applyBorder="1" applyAlignment="1">
      <alignment vertical="center"/>
    </xf>
    <xf numFmtId="43" fontId="14" fillId="0" borderId="0" xfId="42" applyFont="1" applyFill="1" applyBorder="1" applyAlignment="1">
      <alignment horizontal="right" vertical="center"/>
    </xf>
    <xf numFmtId="172" fontId="0" fillId="0" borderId="20" xfId="0" applyNumberFormat="1" applyBorder="1" applyAlignment="1">
      <alignment/>
    </xf>
    <xf numFmtId="172" fontId="0" fillId="0" borderId="22" xfId="0" applyNumberFormat="1" applyBorder="1" applyAlignment="1">
      <alignment/>
    </xf>
    <xf numFmtId="172" fontId="0" fillId="0" borderId="25" xfId="0" applyNumberFormat="1" applyBorder="1" applyAlignment="1">
      <alignment/>
    </xf>
    <xf numFmtId="172" fontId="0" fillId="0" borderId="19" xfId="0" applyNumberFormat="1" applyBorder="1" applyAlignment="1">
      <alignment/>
    </xf>
    <xf numFmtId="172" fontId="0" fillId="0" borderId="0" xfId="0" applyNumberFormat="1" applyAlignment="1">
      <alignment/>
    </xf>
    <xf numFmtId="172" fontId="0" fillId="0" borderId="26" xfId="0" applyNumberFormat="1" applyBorder="1" applyAlignment="1">
      <alignment/>
    </xf>
    <xf numFmtId="172" fontId="0" fillId="0" borderId="23" xfId="0" applyNumberFormat="1" applyBorder="1" applyAlignment="1">
      <alignment/>
    </xf>
    <xf numFmtId="172" fontId="0" fillId="0" borderId="27" xfId="0" applyNumberFormat="1" applyBorder="1" applyAlignment="1">
      <alignment/>
    </xf>
    <xf numFmtId="172" fontId="0" fillId="0" borderId="28" xfId="0" applyNumberFormat="1" applyBorder="1" applyAlignment="1">
      <alignment/>
    </xf>
    <xf numFmtId="43" fontId="14" fillId="0" borderId="0" xfId="42" applyFont="1" applyBorder="1" applyAlignment="1">
      <alignment horizontal="center" vertical="center" wrapText="1"/>
    </xf>
    <xf numFmtId="0" fontId="0" fillId="0" borderId="2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3" xfId="0" applyBorder="1" applyAlignment="1">
      <alignment vertical="center"/>
    </xf>
    <xf numFmtId="172" fontId="0" fillId="0" borderId="28" xfId="0" applyNumberFormat="1" applyBorder="1" applyAlignment="1">
      <alignment vertical="center"/>
    </xf>
    <xf numFmtId="43" fontId="14" fillId="0" borderId="14" xfId="42" applyFont="1" applyFill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172" fontId="0" fillId="0" borderId="25" xfId="0" applyNumberFormat="1" applyBorder="1" applyAlignment="1">
      <alignment vertical="center" wrapText="1"/>
    </xf>
    <xf numFmtId="43" fontId="0" fillId="0" borderId="0" xfId="42" applyFont="1" applyAlignment="1">
      <alignment vertical="center" wrapText="1"/>
    </xf>
    <xf numFmtId="43" fontId="14" fillId="0" borderId="0" xfId="42" applyFont="1" applyFill="1" applyBorder="1" applyAlignment="1">
      <alignment vertical="center"/>
    </xf>
    <xf numFmtId="0" fontId="17" fillId="0" borderId="10" xfId="0" applyFont="1" applyBorder="1" applyAlignment="1">
      <alignment horizontal="center" vertical="center" wrapText="1"/>
    </xf>
    <xf numFmtId="172" fontId="17" fillId="0" borderId="10" xfId="0" applyNumberFormat="1" applyFont="1" applyBorder="1" applyAlignment="1">
      <alignment horizontal="center" vertical="center" wrapText="1"/>
    </xf>
    <xf numFmtId="43" fontId="14" fillId="0" borderId="10" xfId="42" applyFont="1" applyBorder="1" applyAlignment="1">
      <alignment horizontal="center" vertical="center" wrapText="1"/>
    </xf>
    <xf numFmtId="172" fontId="0" fillId="0" borderId="21" xfId="0" applyNumberFormat="1" applyBorder="1" applyAlignment="1">
      <alignment/>
    </xf>
    <xf numFmtId="172" fontId="0" fillId="0" borderId="31" xfId="0" applyNumberFormat="1" applyBorder="1" applyAlignment="1">
      <alignment/>
    </xf>
    <xf numFmtId="172" fontId="0" fillId="0" borderId="32" xfId="0" applyNumberFormat="1" applyBorder="1" applyAlignment="1">
      <alignment/>
    </xf>
    <xf numFmtId="172" fontId="0" fillId="0" borderId="21" xfId="0" applyNumberFormat="1" applyBorder="1" applyAlignment="1">
      <alignment vertical="center"/>
    </xf>
    <xf numFmtId="172" fontId="0" fillId="0" borderId="31" xfId="0" applyNumberFormat="1" applyBorder="1" applyAlignment="1">
      <alignment vertical="center"/>
    </xf>
    <xf numFmtId="0" fontId="17" fillId="0" borderId="18" xfId="0" applyFont="1" applyBorder="1" applyAlignment="1">
      <alignment vertical="center"/>
    </xf>
    <xf numFmtId="0" fontId="17" fillId="0" borderId="0" xfId="0" applyFont="1" applyAlignment="1">
      <alignment horizontal="center" vertical="center" wrapText="1"/>
    </xf>
    <xf numFmtId="0" fontId="0" fillId="0" borderId="33" xfId="0" applyBorder="1" applyAlignment="1">
      <alignment vertical="center"/>
    </xf>
    <xf numFmtId="0" fontId="0" fillId="0" borderId="20" xfId="0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34" xfId="0" applyBorder="1" applyAlignment="1">
      <alignment/>
    </xf>
    <xf numFmtId="0" fontId="0" fillId="0" borderId="20" xfId="0" applyBorder="1" applyAlignment="1">
      <alignment/>
    </xf>
    <xf numFmtId="0" fontId="0" fillId="0" borderId="25" xfId="0" applyBorder="1" applyAlignment="1">
      <alignment/>
    </xf>
    <xf numFmtId="0" fontId="0" fillId="0" borderId="22" xfId="0" applyBorder="1" applyAlignment="1">
      <alignment/>
    </xf>
    <xf numFmtId="0" fontId="0" fillId="0" borderId="33" xfId="0" applyBorder="1" applyAlignment="1">
      <alignment/>
    </xf>
    <xf numFmtId="0" fontId="0" fillId="0" borderId="19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72" fontId="15" fillId="0" borderId="10" xfId="42" applyNumberFormat="1" applyFont="1" applyFill="1" applyBorder="1" applyAlignment="1">
      <alignment vertical="center"/>
    </xf>
    <xf numFmtId="9" fontId="15" fillId="0" borderId="10" xfId="96" applyFont="1" applyFill="1" applyBorder="1" applyAlignment="1">
      <alignment vertical="center"/>
    </xf>
    <xf numFmtId="16" fontId="4" fillId="0" borderId="35" xfId="0" applyNumberFormat="1" applyFont="1" applyFill="1" applyBorder="1" applyAlignment="1" quotePrefix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10" fontId="0" fillId="0" borderId="0" xfId="96" applyNumberFormat="1" applyFont="1" applyAlignment="1">
      <alignment vertical="center"/>
    </xf>
    <xf numFmtId="0" fontId="0" fillId="0" borderId="0" xfId="0" applyFont="1" applyAlignment="1">
      <alignment vertical="center"/>
    </xf>
    <xf numFmtId="179" fontId="7" fillId="0" borderId="0" xfId="93" applyNumberFormat="1" applyFont="1" applyFill="1" applyAlignment="1">
      <alignment vertical="center"/>
      <protection/>
    </xf>
    <xf numFmtId="179" fontId="21" fillId="0" borderId="0" xfId="93" applyNumberFormat="1" applyFont="1" applyFill="1" applyAlignment="1">
      <alignment vertical="center"/>
      <protection/>
    </xf>
    <xf numFmtId="0" fontId="4" fillId="0" borderId="0" xfId="88" applyFont="1" applyFill="1" applyAlignment="1">
      <alignment vertical="center"/>
      <protection/>
    </xf>
    <xf numFmtId="0" fontId="7" fillId="0" borderId="0" xfId="88" applyFont="1" applyFill="1">
      <alignment/>
      <protection/>
    </xf>
    <xf numFmtId="0" fontId="3" fillId="0" borderId="0" xfId="76" applyFont="1" applyFill="1" applyAlignment="1">
      <alignment vertical="center" wrapText="1"/>
      <protection/>
    </xf>
    <xf numFmtId="0" fontId="3" fillId="0" borderId="0" xfId="76" applyFont="1" applyFill="1" applyAlignment="1">
      <alignment horizontal="left" vertical="center" wrapText="1"/>
      <protection/>
    </xf>
    <xf numFmtId="164" fontId="3" fillId="0" borderId="0" xfId="76" applyNumberFormat="1" applyFont="1" applyFill="1" applyAlignment="1">
      <alignment horizontal="center" vertical="center"/>
      <protection/>
    </xf>
    <xf numFmtId="0" fontId="3" fillId="0" borderId="0" xfId="76" applyFont="1" applyFill="1" applyAlignment="1">
      <alignment horizontal="center" vertical="center" wrapText="1"/>
      <protection/>
    </xf>
    <xf numFmtId="172" fontId="3" fillId="0" borderId="0" xfId="76" applyNumberFormat="1" applyFont="1" applyFill="1" applyAlignment="1">
      <alignment horizontal="right" vertical="center"/>
      <protection/>
    </xf>
    <xf numFmtId="0" fontId="10" fillId="0" borderId="0" xfId="76" applyNumberFormat="1" applyFont="1" applyFill="1" applyAlignment="1">
      <alignment vertical="center" wrapText="1"/>
      <protection/>
    </xf>
    <xf numFmtId="0" fontId="10" fillId="0" borderId="0" xfId="76" applyFont="1" applyFill="1" applyAlignment="1">
      <alignment vertical="center" wrapText="1"/>
      <protection/>
    </xf>
    <xf numFmtId="0" fontId="10" fillId="0" borderId="0" xfId="76" applyFont="1" applyFill="1" applyAlignment="1">
      <alignment horizontal="left" vertical="center" wrapText="1"/>
      <protection/>
    </xf>
    <xf numFmtId="164" fontId="10" fillId="0" borderId="0" xfId="76" applyNumberFormat="1" applyFont="1" applyFill="1" applyAlignment="1">
      <alignment horizontal="center" vertical="center"/>
      <protection/>
    </xf>
    <xf numFmtId="0" fontId="10" fillId="0" borderId="0" xfId="76" applyFont="1" applyFill="1" applyAlignment="1">
      <alignment horizontal="center" vertical="center" wrapText="1"/>
      <protection/>
    </xf>
    <xf numFmtId="172" fontId="10" fillId="0" borderId="0" xfId="76" applyNumberFormat="1" applyFont="1" applyFill="1" applyAlignment="1">
      <alignment horizontal="right" vertical="center"/>
      <protection/>
    </xf>
    <xf numFmtId="0" fontId="5" fillId="0" borderId="0" xfId="88" applyFont="1" applyFill="1" applyAlignment="1">
      <alignment vertical="center"/>
      <protection/>
    </xf>
    <xf numFmtId="0" fontId="7" fillId="0" borderId="0" xfId="88" applyFont="1" applyFill="1" applyAlignment="1">
      <alignment wrapText="1"/>
      <protection/>
    </xf>
    <xf numFmtId="0" fontId="7" fillId="0" borderId="0" xfId="88" applyFont="1" applyFill="1" applyAlignment="1">
      <alignment horizontal="left" wrapText="1"/>
      <protection/>
    </xf>
    <xf numFmtId="164" fontId="7" fillId="0" borderId="0" xfId="88" applyNumberFormat="1" applyFont="1" applyFill="1" applyAlignment="1">
      <alignment horizontal="left"/>
      <protection/>
    </xf>
    <xf numFmtId="164" fontId="7" fillId="0" borderId="0" xfId="88" applyNumberFormat="1" applyFont="1" applyFill="1" applyAlignment="1">
      <alignment horizontal="center"/>
      <protection/>
    </xf>
    <xf numFmtId="0" fontId="7" fillId="0" borderId="0" xfId="88" applyFont="1" applyFill="1" applyAlignment="1">
      <alignment horizontal="center" wrapText="1"/>
      <protection/>
    </xf>
    <xf numFmtId="4" fontId="7" fillId="0" borderId="0" xfId="88" applyNumberFormat="1" applyFont="1" applyFill="1" applyAlignment="1">
      <alignment horizontal="center"/>
      <protection/>
    </xf>
    <xf numFmtId="4" fontId="7" fillId="0" borderId="0" xfId="88" applyNumberFormat="1" applyFont="1" applyFill="1" applyAlignment="1">
      <alignment horizontal="right"/>
      <protection/>
    </xf>
    <xf numFmtId="43" fontId="7" fillId="0" borderId="0" xfId="88" applyNumberFormat="1" applyFont="1" applyFill="1" applyAlignment="1">
      <alignment horizontal="right"/>
      <protection/>
    </xf>
    <xf numFmtId="43" fontId="7" fillId="0" borderId="0" xfId="88" applyNumberFormat="1" applyFont="1" applyFill="1">
      <alignment/>
      <protection/>
    </xf>
    <xf numFmtId="43" fontId="7" fillId="0" borderId="0" xfId="57" applyNumberFormat="1" applyFont="1" applyFill="1" applyAlignment="1">
      <alignment/>
    </xf>
    <xf numFmtId="43" fontId="7" fillId="0" borderId="0" xfId="57" applyNumberFormat="1" applyFont="1" applyFill="1" applyAlignment="1">
      <alignment wrapText="1"/>
    </xf>
    <xf numFmtId="43" fontId="7" fillId="0" borderId="0" xfId="88" applyNumberFormat="1" applyFont="1" applyFill="1" applyAlignment="1">
      <alignment wrapText="1"/>
      <protection/>
    </xf>
    <xf numFmtId="182" fontId="0" fillId="0" borderId="0" xfId="42" applyNumberFormat="1" applyFont="1" applyAlignment="1">
      <alignment/>
    </xf>
    <xf numFmtId="0" fontId="17" fillId="0" borderId="0" xfId="0" applyFont="1" applyBorder="1" applyAlignment="1">
      <alignment vertical="center"/>
    </xf>
    <xf numFmtId="43" fontId="17" fillId="0" borderId="0" xfId="42" applyFont="1" applyBorder="1" applyAlignment="1">
      <alignment vertical="center"/>
    </xf>
    <xf numFmtId="0" fontId="12" fillId="0" borderId="3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NumberFormat="1" applyFont="1" applyBorder="1" applyAlignment="1" quotePrefix="1">
      <alignment horizontal="center" vertical="center" wrapText="1"/>
    </xf>
    <xf numFmtId="0" fontId="4" fillId="0" borderId="10" xfId="0" applyFont="1" applyBorder="1" applyAlignment="1" quotePrefix="1">
      <alignment horizontal="center" vertical="center"/>
    </xf>
    <xf numFmtId="0" fontId="12" fillId="0" borderId="38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 wrapText="1"/>
    </xf>
    <xf numFmtId="0" fontId="72" fillId="34" borderId="41" xfId="0" applyFont="1" applyFill="1" applyBorder="1" applyAlignment="1">
      <alignment horizontal="left" vertical="center" wrapText="1"/>
    </xf>
    <xf numFmtId="0" fontId="72" fillId="34" borderId="42" xfId="0" applyFont="1" applyFill="1" applyBorder="1" applyAlignment="1">
      <alignment horizontal="center" vertical="center" wrapText="1"/>
    </xf>
    <xf numFmtId="0" fontId="72" fillId="34" borderId="43" xfId="0" applyFont="1" applyFill="1" applyBorder="1" applyAlignment="1">
      <alignment vertical="center"/>
    </xf>
    <xf numFmtId="0" fontId="72" fillId="34" borderId="15" xfId="0" applyFont="1" applyFill="1" applyBorder="1" applyAlignment="1">
      <alignment vertical="center"/>
    </xf>
    <xf numFmtId="0" fontId="29" fillId="0" borderId="29" xfId="0" applyFont="1" applyFill="1" applyBorder="1" applyAlignment="1">
      <alignment horizontal="right" vertical="center" wrapText="1"/>
    </xf>
    <xf numFmtId="0" fontId="17" fillId="0" borderId="0" xfId="0" applyFont="1" applyAlignment="1">
      <alignment/>
    </xf>
    <xf numFmtId="172" fontId="0" fillId="0" borderId="44" xfId="0" applyNumberFormat="1" applyBorder="1" applyAlignment="1">
      <alignment vertical="center"/>
    </xf>
    <xf numFmtId="172" fontId="0" fillId="0" borderId="45" xfId="0" applyNumberFormat="1" applyBorder="1" applyAlignment="1">
      <alignment vertical="center"/>
    </xf>
    <xf numFmtId="172" fontId="0" fillId="0" borderId="46" xfId="0" applyNumberFormat="1" applyBorder="1" applyAlignment="1">
      <alignment vertical="center"/>
    </xf>
    <xf numFmtId="0" fontId="17" fillId="0" borderId="20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172" fontId="17" fillId="0" borderId="20" xfId="0" applyNumberFormat="1" applyFont="1" applyBorder="1" applyAlignment="1">
      <alignment vertical="center"/>
    </xf>
    <xf numFmtId="172" fontId="17" fillId="0" borderId="22" xfId="0" applyNumberFormat="1" applyFont="1" applyBorder="1" applyAlignment="1">
      <alignment vertical="center"/>
    </xf>
    <xf numFmtId="172" fontId="17" fillId="0" borderId="25" xfId="0" applyNumberFormat="1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17" fillId="0" borderId="16" xfId="0" applyFont="1" applyBorder="1" applyAlignment="1">
      <alignment vertical="center"/>
    </xf>
    <xf numFmtId="172" fontId="17" fillId="0" borderId="23" xfId="0" applyNumberFormat="1" applyFont="1" applyBorder="1" applyAlignment="1">
      <alignment vertical="center"/>
    </xf>
    <xf numFmtId="172" fontId="17" fillId="0" borderId="27" xfId="0" applyNumberFormat="1" applyFont="1" applyBorder="1" applyAlignment="1">
      <alignment vertical="center"/>
    </xf>
    <xf numFmtId="172" fontId="17" fillId="0" borderId="28" xfId="0" applyNumberFormat="1" applyFont="1" applyBorder="1" applyAlignment="1">
      <alignment vertical="center"/>
    </xf>
    <xf numFmtId="0" fontId="17" fillId="0" borderId="23" xfId="0" applyFont="1" applyBorder="1" applyAlignment="1">
      <alignment vertical="center"/>
    </xf>
    <xf numFmtId="0" fontId="17" fillId="0" borderId="24" xfId="0" applyFont="1" applyBorder="1" applyAlignment="1">
      <alignment vertical="center"/>
    </xf>
    <xf numFmtId="172" fontId="0" fillId="0" borderId="47" xfId="0" applyNumberFormat="1" applyBorder="1" applyAlignment="1">
      <alignment vertical="center"/>
    </xf>
    <xf numFmtId="172" fontId="0" fillId="0" borderId="48" xfId="0" applyNumberFormat="1" applyBorder="1" applyAlignment="1">
      <alignment vertical="center"/>
    </xf>
    <xf numFmtId="172" fontId="0" fillId="0" borderId="49" xfId="0" applyNumberFormat="1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10" fontId="0" fillId="0" borderId="25" xfId="96" applyNumberFormat="1" applyFont="1" applyBorder="1" applyAlignment="1">
      <alignment vertical="center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0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172" fontId="4" fillId="0" borderId="20" xfId="0" applyNumberFormat="1" applyFont="1" applyBorder="1" applyAlignment="1">
      <alignment vertical="center" wrapText="1"/>
    </xf>
    <xf numFmtId="172" fontId="4" fillId="0" borderId="22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52" xfId="0" applyFont="1" applyBorder="1" applyAlignment="1">
      <alignment vertical="center"/>
    </xf>
    <xf numFmtId="172" fontId="4" fillId="0" borderId="0" xfId="0" applyNumberFormat="1" applyFont="1" applyBorder="1" applyAlignment="1">
      <alignment vertical="center"/>
    </xf>
    <xf numFmtId="172" fontId="4" fillId="0" borderId="0" xfId="0" applyNumberFormat="1" applyFont="1" applyAlignment="1">
      <alignment vertical="center"/>
    </xf>
    <xf numFmtId="172" fontId="4" fillId="0" borderId="19" xfId="0" applyNumberFormat="1" applyFont="1" applyBorder="1" applyAlignment="1">
      <alignment vertical="center"/>
    </xf>
    <xf numFmtId="172" fontId="4" fillId="0" borderId="26" xfId="0" applyNumberFormat="1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4" fillId="0" borderId="43" xfId="0" applyFont="1" applyBorder="1" applyAlignment="1">
      <alignment vertical="center"/>
    </xf>
    <xf numFmtId="172" fontId="4" fillId="0" borderId="22" xfId="0" applyNumberFormat="1" applyFont="1" applyBorder="1" applyAlignment="1">
      <alignment vertical="center"/>
    </xf>
    <xf numFmtId="172" fontId="4" fillId="0" borderId="20" xfId="0" applyNumberFormat="1" applyFont="1" applyBorder="1" applyAlignment="1">
      <alignment vertical="center"/>
    </xf>
    <xf numFmtId="172" fontId="4" fillId="0" borderId="25" xfId="0" applyNumberFormat="1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41" xfId="0" applyFont="1" applyBorder="1" applyAlignment="1">
      <alignment vertical="center"/>
    </xf>
    <xf numFmtId="172" fontId="5" fillId="0" borderId="45" xfId="0" applyNumberFormat="1" applyFont="1" applyBorder="1" applyAlignment="1">
      <alignment vertical="center"/>
    </xf>
    <xf numFmtId="172" fontId="5" fillId="0" borderId="22" xfId="0" applyNumberFormat="1" applyFont="1" applyBorder="1" applyAlignment="1">
      <alignment vertical="center"/>
    </xf>
    <xf numFmtId="172" fontId="5" fillId="0" borderId="20" xfId="0" applyNumberFormat="1" applyFont="1" applyBorder="1" applyAlignment="1">
      <alignment vertical="center"/>
    </xf>
    <xf numFmtId="172" fontId="5" fillId="0" borderId="25" xfId="0" applyNumberFormat="1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172" fontId="5" fillId="0" borderId="0" xfId="0" applyNumberFormat="1" applyFont="1" applyBorder="1" applyAlignment="1">
      <alignment vertical="center"/>
    </xf>
    <xf numFmtId="172" fontId="5" fillId="0" borderId="27" xfId="0" applyNumberFormat="1" applyFont="1" applyBorder="1" applyAlignment="1">
      <alignment vertical="center"/>
    </xf>
    <xf numFmtId="172" fontId="5" fillId="0" borderId="23" xfId="0" applyNumberFormat="1" applyFont="1" applyBorder="1" applyAlignment="1">
      <alignment vertical="center"/>
    </xf>
    <xf numFmtId="172" fontId="5" fillId="0" borderId="28" xfId="0" applyNumberFormat="1" applyFont="1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48" xfId="0" applyBorder="1" applyAlignment="1">
      <alignment vertical="center"/>
    </xf>
    <xf numFmtId="43" fontId="17" fillId="0" borderId="0" xfId="42" applyFont="1" applyAlignment="1">
      <alignment/>
    </xf>
    <xf numFmtId="0" fontId="4" fillId="0" borderId="20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20" xfId="0" applyFont="1" applyBorder="1" applyAlignment="1">
      <alignment/>
    </xf>
    <xf numFmtId="172" fontId="4" fillId="0" borderId="20" xfId="0" applyNumberFormat="1" applyFont="1" applyBorder="1" applyAlignment="1">
      <alignment/>
    </xf>
    <xf numFmtId="172" fontId="4" fillId="0" borderId="25" xfId="0" applyNumberFormat="1" applyFont="1" applyBorder="1" applyAlignment="1">
      <alignment/>
    </xf>
    <xf numFmtId="172" fontId="4" fillId="0" borderId="22" xfId="0" applyNumberFormat="1" applyFont="1" applyBorder="1" applyAlignment="1">
      <alignment/>
    </xf>
    <xf numFmtId="0" fontId="4" fillId="0" borderId="22" xfId="0" applyFont="1" applyBorder="1" applyAlignment="1">
      <alignment/>
    </xf>
    <xf numFmtId="172" fontId="4" fillId="0" borderId="18" xfId="0" applyNumberFormat="1" applyFont="1" applyBorder="1" applyAlignment="1">
      <alignment/>
    </xf>
    <xf numFmtId="172" fontId="4" fillId="0" borderId="33" xfId="0" applyNumberFormat="1" applyFont="1" applyBorder="1" applyAlignment="1">
      <alignment/>
    </xf>
    <xf numFmtId="0" fontId="4" fillId="0" borderId="19" xfId="0" applyFont="1" applyBorder="1" applyAlignment="1">
      <alignment/>
    </xf>
    <xf numFmtId="172" fontId="4" fillId="0" borderId="19" xfId="0" applyNumberFormat="1" applyFont="1" applyBorder="1" applyAlignment="1">
      <alignment/>
    </xf>
    <xf numFmtId="172" fontId="4" fillId="0" borderId="0" xfId="0" applyNumberFormat="1" applyFont="1" applyAlignment="1">
      <alignment/>
    </xf>
    <xf numFmtId="172" fontId="4" fillId="0" borderId="26" xfId="0" applyNumberFormat="1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172" fontId="4" fillId="0" borderId="23" xfId="0" applyNumberFormat="1" applyFont="1" applyBorder="1" applyAlignment="1">
      <alignment/>
    </xf>
    <xf numFmtId="172" fontId="4" fillId="0" borderId="27" xfId="0" applyNumberFormat="1" applyFont="1" applyBorder="1" applyAlignment="1">
      <alignment/>
    </xf>
    <xf numFmtId="172" fontId="4" fillId="0" borderId="28" xfId="0" applyNumberFormat="1" applyFont="1" applyBorder="1" applyAlignment="1">
      <alignment/>
    </xf>
    <xf numFmtId="43" fontId="17" fillId="35" borderId="0" xfId="42" applyFont="1" applyFill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172" fontId="0" fillId="0" borderId="19" xfId="0" applyNumberFormat="1" applyFill="1" applyBorder="1" applyAlignment="1">
      <alignment vertical="center"/>
    </xf>
    <xf numFmtId="172" fontId="0" fillId="0" borderId="0" xfId="0" applyNumberFormat="1" applyFill="1" applyAlignment="1">
      <alignment vertical="center"/>
    </xf>
    <xf numFmtId="172" fontId="0" fillId="0" borderId="26" xfId="0" applyNumberFormat="1" applyFill="1" applyBorder="1" applyAlignment="1">
      <alignment vertical="center"/>
    </xf>
    <xf numFmtId="43" fontId="0" fillId="0" borderId="0" xfId="42" applyFont="1" applyFill="1" applyAlignment="1">
      <alignment vertical="center"/>
    </xf>
    <xf numFmtId="172" fontId="17" fillId="0" borderId="21" xfId="0" applyNumberFormat="1" applyFont="1" applyBorder="1" applyAlignment="1">
      <alignment vertical="center"/>
    </xf>
    <xf numFmtId="172" fontId="17" fillId="0" borderId="32" xfId="0" applyNumberFormat="1" applyFont="1" applyBorder="1" applyAlignment="1">
      <alignment vertical="center"/>
    </xf>
    <xf numFmtId="0" fontId="0" fillId="0" borderId="0" xfId="0" applyAlignment="1" applyProtection="1">
      <alignment vertical="center"/>
      <protection locked="0"/>
    </xf>
    <xf numFmtId="43" fontId="0" fillId="0" borderId="0" xfId="62" applyFont="1" applyAlignment="1" applyProtection="1">
      <alignment vertical="center"/>
      <protection locked="0"/>
    </xf>
    <xf numFmtId="43" fontId="0" fillId="0" borderId="0" xfId="62" applyFont="1" applyAlignment="1" applyProtection="1">
      <alignment vertical="center"/>
      <protection locked="0"/>
    </xf>
    <xf numFmtId="0" fontId="73" fillId="0" borderId="0" xfId="0" applyFont="1" applyAlignment="1" applyProtection="1">
      <alignment vertical="center"/>
      <protection locked="0"/>
    </xf>
    <xf numFmtId="43" fontId="73" fillId="0" borderId="0" xfId="62" applyFont="1" applyAlignment="1" applyProtection="1">
      <alignment vertical="center"/>
      <protection locked="0"/>
    </xf>
    <xf numFmtId="0" fontId="3" fillId="0" borderId="0" xfId="76" applyFont="1" applyAlignment="1">
      <alignment vertical="center" wrapText="1"/>
      <protection/>
    </xf>
    <xf numFmtId="0" fontId="0" fillId="0" borderId="19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54" xfId="0" applyBorder="1" applyAlignment="1">
      <alignment vertical="center"/>
    </xf>
    <xf numFmtId="0" fontId="5" fillId="0" borderId="44" xfId="0" applyFont="1" applyBorder="1" applyAlignment="1">
      <alignment vertical="center"/>
    </xf>
    <xf numFmtId="0" fontId="5" fillId="0" borderId="43" xfId="0" applyFont="1" applyBorder="1" applyAlignment="1">
      <alignment vertical="center"/>
    </xf>
    <xf numFmtId="172" fontId="5" fillId="0" borderId="44" xfId="0" applyNumberFormat="1" applyFont="1" applyBorder="1" applyAlignment="1">
      <alignment vertical="center"/>
    </xf>
    <xf numFmtId="172" fontId="5" fillId="0" borderId="46" xfId="0" applyNumberFormat="1" applyFont="1" applyBorder="1" applyAlignment="1">
      <alignment vertical="center"/>
    </xf>
    <xf numFmtId="172" fontId="17" fillId="0" borderId="45" xfId="0" applyNumberFormat="1" applyFont="1" applyBorder="1" applyAlignment="1">
      <alignment vertical="center"/>
    </xf>
    <xf numFmtId="0" fontId="0" fillId="0" borderId="20" xfId="0" applyBorder="1" applyAlignment="1">
      <alignment horizontal="center" vertical="center"/>
    </xf>
    <xf numFmtId="172" fontId="17" fillId="0" borderId="25" xfId="0" applyNumberFormat="1" applyFont="1" applyBorder="1" applyAlignment="1">
      <alignment horizontal="center" vertical="center"/>
    </xf>
    <xf numFmtId="172" fontId="74" fillId="0" borderId="0" xfId="0" applyNumberFormat="1" applyFont="1" applyAlignment="1">
      <alignment vertical="center"/>
    </xf>
    <xf numFmtId="172" fontId="74" fillId="0" borderId="22" xfId="0" applyNumberFormat="1" applyFont="1" applyBorder="1" applyAlignment="1">
      <alignment vertical="center"/>
    </xf>
    <xf numFmtId="172" fontId="75" fillId="0" borderId="22" xfId="0" applyNumberFormat="1" applyFont="1" applyBorder="1" applyAlignment="1">
      <alignment vertical="center"/>
    </xf>
    <xf numFmtId="172" fontId="0" fillId="0" borderId="22" xfId="0" applyNumberFormat="1" applyFont="1" applyBorder="1" applyAlignment="1">
      <alignment vertical="center"/>
    </xf>
    <xf numFmtId="172" fontId="0" fillId="0" borderId="0" xfId="0" applyNumberFormat="1" applyFont="1" applyAlignment="1">
      <alignment vertical="center"/>
    </xf>
    <xf numFmtId="172" fontId="0" fillId="0" borderId="0" xfId="0" applyNumberFormat="1" applyFont="1" applyFill="1" applyAlignment="1">
      <alignment vertical="center"/>
    </xf>
    <xf numFmtId="172" fontId="74" fillId="0" borderId="0" xfId="0" applyNumberFormat="1" applyFont="1" applyFill="1" applyAlignment="1">
      <alignment vertical="center"/>
    </xf>
    <xf numFmtId="172" fontId="0" fillId="0" borderId="20" xfId="0" applyNumberFormat="1" applyFont="1" applyBorder="1" applyAlignment="1">
      <alignment vertical="center"/>
    </xf>
    <xf numFmtId="172" fontId="0" fillId="0" borderId="25" xfId="0" applyNumberFormat="1" applyFont="1" applyBorder="1" applyAlignment="1">
      <alignment vertical="center"/>
    </xf>
    <xf numFmtId="172" fontId="0" fillId="0" borderId="19" xfId="0" applyNumberFormat="1" applyFont="1" applyBorder="1" applyAlignment="1">
      <alignment vertical="center"/>
    </xf>
    <xf numFmtId="172" fontId="0" fillId="0" borderId="26" xfId="0" applyNumberFormat="1" applyFont="1" applyBorder="1" applyAlignment="1">
      <alignment vertical="center"/>
    </xf>
    <xf numFmtId="0" fontId="17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172" fontId="17" fillId="0" borderId="10" xfId="0" applyNumberFormat="1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172" fontId="0" fillId="0" borderId="10" xfId="0" applyNumberFormat="1" applyBorder="1" applyAlignment="1">
      <alignment vertical="center"/>
    </xf>
    <xf numFmtId="0" fontId="17" fillId="0" borderId="10" xfId="0" applyFont="1" applyBorder="1" applyAlignment="1">
      <alignment vertical="center"/>
    </xf>
    <xf numFmtId="172" fontId="17" fillId="0" borderId="10" xfId="0" applyNumberFormat="1" applyFont="1" applyBorder="1" applyAlignment="1">
      <alignment vertical="center"/>
    </xf>
    <xf numFmtId="172" fontId="3" fillId="35" borderId="0" xfId="76" applyNumberFormat="1" applyFont="1" applyFill="1" applyAlignment="1">
      <alignment horizontal="right" vertical="center"/>
      <protection/>
    </xf>
    <xf numFmtId="172" fontId="7" fillId="36" borderId="0" xfId="76" applyNumberFormat="1" applyFont="1" applyFill="1" applyAlignment="1">
      <alignment horizontal="right" vertical="center"/>
      <protection/>
    </xf>
    <xf numFmtId="172" fontId="0" fillId="36" borderId="26" xfId="0" applyNumberFormat="1" applyFont="1" applyFill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32" fillId="0" borderId="55" xfId="0" applyFont="1" applyFill="1" applyBorder="1" applyAlignment="1">
      <alignment horizontal="left" vertical="center" wrapText="1"/>
    </xf>
    <xf numFmtId="0" fontId="32" fillId="0" borderId="56" xfId="0" applyFont="1" applyFill="1" applyBorder="1" applyAlignment="1">
      <alignment horizontal="left" vertical="center" wrapText="1"/>
    </xf>
    <xf numFmtId="0" fontId="32" fillId="0" borderId="57" xfId="0" applyFont="1" applyFill="1" applyBorder="1" applyAlignment="1">
      <alignment horizontal="left" vertical="center" wrapText="1"/>
    </xf>
    <xf numFmtId="0" fontId="12" fillId="0" borderId="58" xfId="0" applyFont="1" applyBorder="1" applyAlignment="1">
      <alignment horizontal="center" vertical="center" wrapText="1"/>
    </xf>
    <xf numFmtId="0" fontId="12" fillId="0" borderId="59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32" fillId="0" borderId="58" xfId="0" applyFont="1" applyFill="1" applyBorder="1" applyAlignment="1">
      <alignment horizontal="left" vertical="center" wrapText="1"/>
    </xf>
    <xf numFmtId="0" fontId="32" fillId="0" borderId="59" xfId="0" applyFont="1" applyFill="1" applyBorder="1" applyAlignment="1">
      <alignment horizontal="left" vertical="center" wrapText="1"/>
    </xf>
    <xf numFmtId="0" fontId="32" fillId="0" borderId="61" xfId="0" applyFont="1" applyFill="1" applyBorder="1" applyAlignment="1">
      <alignment horizontal="left" vertical="center" wrapText="1"/>
    </xf>
    <xf numFmtId="0" fontId="31" fillId="0" borderId="41" xfId="0" applyFont="1" applyBorder="1" applyAlignment="1">
      <alignment horizontal="center" vertical="center" wrapText="1"/>
    </xf>
    <xf numFmtId="0" fontId="31" fillId="0" borderId="0" xfId="0" applyFont="1" applyBorder="1" applyAlignment="1">
      <alignment/>
    </xf>
    <xf numFmtId="0" fontId="31" fillId="0" borderId="0" xfId="0" applyFont="1" applyBorder="1" applyAlignment="1">
      <alignment horizontal="center" vertical="center" wrapText="1"/>
    </xf>
    <xf numFmtId="0" fontId="12" fillId="0" borderId="62" xfId="0" applyFont="1" applyBorder="1" applyAlignment="1">
      <alignment horizontal="center" vertical="center" wrapText="1"/>
    </xf>
    <xf numFmtId="0" fontId="12" fillId="0" borderId="63" xfId="0" applyFont="1" applyBorder="1" applyAlignment="1">
      <alignment horizontal="center" vertical="center" wrapText="1"/>
    </xf>
    <xf numFmtId="0" fontId="12" fillId="0" borderId="64" xfId="0" applyFont="1" applyBorder="1" applyAlignment="1">
      <alignment horizontal="center" vertical="center" wrapText="1"/>
    </xf>
    <xf numFmtId="167" fontId="14" fillId="0" borderId="12" xfId="42" applyNumberFormat="1" applyFont="1" applyBorder="1" applyAlignment="1">
      <alignment horizontal="right" vertical="center" wrapText="1"/>
    </xf>
    <xf numFmtId="0" fontId="0" fillId="0" borderId="29" xfId="0" applyBorder="1" applyAlignment="1">
      <alignment horizontal="right" vertical="center" wrapText="1"/>
    </xf>
    <xf numFmtId="0" fontId="0" fillId="0" borderId="13" xfId="0" applyBorder="1" applyAlignment="1">
      <alignment horizontal="right" vertical="center" wrapText="1"/>
    </xf>
    <xf numFmtId="170" fontId="13" fillId="0" borderId="10" xfId="0" applyNumberFormat="1" applyFont="1" applyFill="1" applyBorder="1" applyAlignment="1">
      <alignment horizontal="center" vertical="center" wrapText="1"/>
    </xf>
    <xf numFmtId="43" fontId="15" fillId="0" borderId="52" xfId="42" applyFont="1" applyBorder="1" applyAlignment="1">
      <alignment horizontal="center" vertical="center" wrapText="1"/>
    </xf>
    <xf numFmtId="43" fontId="15" fillId="0" borderId="65" xfId="42" applyFont="1" applyBorder="1" applyAlignment="1">
      <alignment horizontal="center" vertical="center" wrapText="1"/>
    </xf>
    <xf numFmtId="43" fontId="15" fillId="0" borderId="66" xfId="42" applyFont="1" applyBorder="1" applyAlignment="1">
      <alignment horizontal="center" vertical="center" wrapText="1"/>
    </xf>
    <xf numFmtId="43" fontId="15" fillId="0" borderId="41" xfId="42" applyFont="1" applyBorder="1" applyAlignment="1">
      <alignment horizontal="center" vertical="center" wrapText="1"/>
    </xf>
    <xf numFmtId="43" fontId="15" fillId="0" borderId="0" xfId="42" applyFont="1" applyBorder="1" applyAlignment="1">
      <alignment horizontal="center" vertical="center" wrapText="1"/>
    </xf>
    <xf numFmtId="43" fontId="15" fillId="0" borderId="42" xfId="42" applyFont="1" applyBorder="1" applyAlignment="1">
      <alignment horizontal="center" vertical="center" wrapText="1"/>
    </xf>
    <xf numFmtId="43" fontId="15" fillId="0" borderId="43" xfId="42" applyFont="1" applyFill="1" applyBorder="1" applyAlignment="1">
      <alignment horizontal="center" vertical="center" wrapText="1"/>
    </xf>
    <xf numFmtId="43" fontId="15" fillId="0" borderId="14" xfId="42" applyFont="1" applyFill="1" applyBorder="1" applyAlignment="1">
      <alignment horizontal="center" vertical="center" wrapText="1"/>
    </xf>
    <xf numFmtId="43" fontId="14" fillId="0" borderId="12" xfId="42" applyFont="1" applyBorder="1" applyAlignment="1">
      <alignment horizontal="right" vertical="center" wrapText="1"/>
    </xf>
    <xf numFmtId="43" fontId="14" fillId="0" borderId="29" xfId="42" applyFont="1" applyBorder="1" applyAlignment="1">
      <alignment horizontal="right" vertical="center" wrapText="1"/>
    </xf>
    <xf numFmtId="43" fontId="14" fillId="0" borderId="13" xfId="42" applyFont="1" applyBorder="1" applyAlignment="1">
      <alignment horizontal="right" vertical="center" wrapText="1"/>
    </xf>
    <xf numFmtId="43" fontId="15" fillId="0" borderId="41" xfId="42" applyFont="1" applyFill="1" applyBorder="1" applyAlignment="1">
      <alignment horizontal="center" vertical="center"/>
    </xf>
    <xf numFmtId="43" fontId="15" fillId="0" borderId="0" xfId="42" applyFont="1" applyFill="1" applyBorder="1" applyAlignment="1">
      <alignment horizontal="center" vertical="center"/>
    </xf>
    <xf numFmtId="43" fontId="15" fillId="0" borderId="41" xfId="42" applyFont="1" applyFill="1" applyBorder="1" applyAlignment="1">
      <alignment horizontal="center" vertical="center" wrapText="1"/>
    </xf>
    <xf numFmtId="43" fontId="15" fillId="0" borderId="0" xfId="42" applyFont="1" applyFill="1" applyBorder="1" applyAlignment="1">
      <alignment horizontal="center" vertical="center" wrapText="1"/>
    </xf>
    <xf numFmtId="43" fontId="14" fillId="0" borderId="43" xfId="42" applyFont="1" applyFill="1" applyBorder="1" applyAlignment="1">
      <alignment horizontal="right" vertical="center"/>
    </xf>
    <xf numFmtId="43" fontId="14" fillId="0" borderId="14" xfId="42" applyFont="1" applyFill="1" applyBorder="1" applyAlignment="1">
      <alignment horizontal="right" vertical="center"/>
    </xf>
    <xf numFmtId="43" fontId="14" fillId="0" borderId="50" xfId="42" applyFont="1" applyBorder="1" applyAlignment="1">
      <alignment horizontal="center" vertical="center" wrapText="1"/>
    </xf>
    <xf numFmtId="43" fontId="14" fillId="0" borderId="67" xfId="42" applyFont="1" applyBorder="1" applyAlignment="1">
      <alignment horizontal="center" vertical="center" wrapText="1"/>
    </xf>
    <xf numFmtId="43" fontId="14" fillId="0" borderId="43" xfId="42" applyFont="1" applyFill="1" applyBorder="1" applyAlignment="1">
      <alignment horizontal="right" vertical="center" wrapText="1"/>
    </xf>
    <xf numFmtId="43" fontId="14" fillId="0" borderId="14" xfId="42" applyFont="1" applyFill="1" applyBorder="1" applyAlignment="1">
      <alignment horizontal="right" vertical="center" wrapText="1"/>
    </xf>
    <xf numFmtId="43" fontId="18" fillId="0" borderId="10" xfId="42" applyFont="1" applyFill="1" applyBorder="1" applyAlignment="1">
      <alignment horizontal="center" vertical="center" wrapText="1"/>
    </xf>
    <xf numFmtId="43" fontId="18" fillId="0" borderId="12" xfId="42" applyFont="1" applyFill="1" applyBorder="1" applyAlignment="1">
      <alignment horizontal="center" vertical="center" wrapText="1"/>
    </xf>
    <xf numFmtId="43" fontId="18" fillId="0" borderId="29" xfId="42" applyFont="1" applyFill="1" applyBorder="1" applyAlignment="1">
      <alignment horizontal="center" vertical="center" wrapText="1"/>
    </xf>
    <xf numFmtId="43" fontId="18" fillId="0" borderId="13" xfId="42" applyFont="1" applyFill="1" applyBorder="1" applyAlignment="1">
      <alignment horizontal="center" vertical="center" wrapText="1"/>
    </xf>
    <xf numFmtId="43" fontId="15" fillId="0" borderId="52" xfId="42" applyFont="1" applyBorder="1" applyAlignment="1">
      <alignment horizontal="center"/>
    </xf>
    <xf numFmtId="43" fontId="15" fillId="0" borderId="65" xfId="42" applyFont="1" applyBorder="1" applyAlignment="1">
      <alignment horizontal="center"/>
    </xf>
    <xf numFmtId="43" fontId="15" fillId="0" borderId="66" xfId="42" applyFont="1" applyBorder="1" applyAlignment="1">
      <alignment horizontal="center"/>
    </xf>
    <xf numFmtId="43" fontId="15" fillId="0" borderId="41" xfId="42" applyFont="1" applyBorder="1" applyAlignment="1">
      <alignment horizontal="center"/>
    </xf>
    <xf numFmtId="43" fontId="15" fillId="0" borderId="0" xfId="42" applyFont="1" applyBorder="1" applyAlignment="1">
      <alignment horizontal="center"/>
    </xf>
    <xf numFmtId="43" fontId="15" fillId="0" borderId="42" xfId="42" applyFont="1" applyBorder="1" applyAlignment="1">
      <alignment horizontal="center"/>
    </xf>
    <xf numFmtId="43" fontId="14" fillId="0" borderId="10" xfId="42" applyFont="1" applyBorder="1" applyAlignment="1">
      <alignment horizontal="right"/>
    </xf>
    <xf numFmtId="43" fontId="0" fillId="0" borderId="65" xfId="42" applyFont="1" applyBorder="1" applyAlignment="1">
      <alignment horizontal="center"/>
    </xf>
    <xf numFmtId="43" fontId="0" fillId="0" borderId="66" xfId="42" applyFont="1" applyBorder="1" applyAlignment="1">
      <alignment horizontal="center"/>
    </xf>
    <xf numFmtId="43" fontId="0" fillId="0" borderId="0" xfId="42" applyFont="1" applyBorder="1" applyAlignment="1">
      <alignment horizontal="center"/>
    </xf>
    <xf numFmtId="43" fontId="0" fillId="0" borderId="42" xfId="42" applyFont="1" applyBorder="1" applyAlignment="1">
      <alignment horizontal="center"/>
    </xf>
    <xf numFmtId="43" fontId="15" fillId="0" borderId="15" xfId="42" applyFont="1" applyFill="1" applyBorder="1" applyAlignment="1">
      <alignment horizontal="center" vertical="center" wrapText="1"/>
    </xf>
    <xf numFmtId="43" fontId="17" fillId="0" borderId="12" xfId="42" applyFont="1" applyBorder="1" applyAlignment="1">
      <alignment horizontal="right"/>
    </xf>
    <xf numFmtId="43" fontId="17" fillId="0" borderId="29" xfId="42" applyFont="1" applyBorder="1" applyAlignment="1">
      <alignment horizontal="right"/>
    </xf>
    <xf numFmtId="43" fontId="17" fillId="0" borderId="13" xfId="42" applyFont="1" applyBorder="1" applyAlignment="1">
      <alignment horizontal="right"/>
    </xf>
    <xf numFmtId="43" fontId="15" fillId="0" borderId="52" xfId="42" applyFont="1" applyBorder="1" applyAlignment="1">
      <alignment horizontal="center" vertical="center"/>
    </xf>
    <xf numFmtId="43" fontId="15" fillId="0" borderId="65" xfId="42" applyFont="1" applyBorder="1" applyAlignment="1">
      <alignment horizontal="center" vertical="center"/>
    </xf>
    <xf numFmtId="43" fontId="15" fillId="0" borderId="66" xfId="42" applyFont="1" applyBorder="1" applyAlignment="1">
      <alignment horizontal="center" vertical="center"/>
    </xf>
    <xf numFmtId="43" fontId="15" fillId="0" borderId="41" xfId="42" applyFont="1" applyBorder="1" applyAlignment="1">
      <alignment horizontal="center" vertical="center"/>
    </xf>
    <xf numFmtId="43" fontId="15" fillId="0" borderId="0" xfId="42" applyFont="1" applyBorder="1" applyAlignment="1">
      <alignment horizontal="center" vertical="center"/>
    </xf>
    <xf numFmtId="43" fontId="15" fillId="0" borderId="42" xfId="42" applyFont="1" applyBorder="1" applyAlignment="1">
      <alignment horizontal="center" vertical="center"/>
    </xf>
    <xf numFmtId="43" fontId="14" fillId="0" borderId="10" xfId="42" applyFont="1" applyBorder="1" applyAlignment="1">
      <alignment horizontal="right" vertical="center"/>
    </xf>
    <xf numFmtId="43" fontId="14" fillId="0" borderId="30" xfId="42" applyFont="1" applyBorder="1" applyAlignment="1">
      <alignment horizontal="right"/>
    </xf>
    <xf numFmtId="43" fontId="14" fillId="0" borderId="41" xfId="42" applyFont="1" applyFill="1" applyBorder="1" applyAlignment="1">
      <alignment horizontal="right" vertical="center"/>
    </xf>
    <xf numFmtId="43" fontId="14" fillId="0" borderId="0" xfId="42" applyFont="1" applyFill="1" applyBorder="1" applyAlignment="1">
      <alignment horizontal="right" vertical="center"/>
    </xf>
    <xf numFmtId="0" fontId="17" fillId="0" borderId="23" xfId="0" applyFont="1" applyBorder="1" applyAlignment="1">
      <alignment horizontal="center" vertical="center"/>
    </xf>
    <xf numFmtId="0" fontId="17" fillId="0" borderId="68" xfId="0" applyFont="1" applyBorder="1" applyAlignment="1">
      <alignment horizontal="center" vertical="center"/>
    </xf>
    <xf numFmtId="0" fontId="17" fillId="0" borderId="44" xfId="0" applyFont="1" applyBorder="1" applyAlignment="1">
      <alignment horizontal="center" vertical="center"/>
    </xf>
    <xf numFmtId="0" fontId="17" fillId="0" borderId="69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172" fontId="4" fillId="0" borderId="25" xfId="0" applyNumberFormat="1" applyFont="1" applyBorder="1" applyAlignment="1">
      <alignment horizontal="center" vertical="center" wrapText="1"/>
    </xf>
    <xf numFmtId="172" fontId="4" fillId="0" borderId="26" xfId="0" applyNumberFormat="1" applyFont="1" applyBorder="1" applyAlignment="1">
      <alignment horizontal="center" vertical="center" wrapText="1"/>
    </xf>
    <xf numFmtId="43" fontId="21" fillId="0" borderId="50" xfId="42" applyFont="1" applyBorder="1" applyAlignment="1">
      <alignment horizontal="center" vertical="center" wrapText="1"/>
    </xf>
    <xf numFmtId="43" fontId="21" fillId="0" borderId="67" xfId="42" applyFont="1" applyBorder="1" applyAlignment="1">
      <alignment horizontal="center" vertical="center" wrapText="1"/>
    </xf>
    <xf numFmtId="43" fontId="21" fillId="0" borderId="12" xfId="42" applyFont="1" applyBorder="1" applyAlignment="1">
      <alignment horizontal="center" vertical="center" wrapText="1"/>
    </xf>
    <xf numFmtId="43" fontId="21" fillId="0" borderId="29" xfId="42" applyFont="1" applyBorder="1" applyAlignment="1">
      <alignment horizontal="center" vertical="center" wrapText="1"/>
    </xf>
    <xf numFmtId="43" fontId="21" fillId="0" borderId="13" xfId="42" applyFont="1" applyBorder="1" applyAlignment="1">
      <alignment horizontal="center" vertical="center" wrapText="1"/>
    </xf>
    <xf numFmtId="43" fontId="21" fillId="0" borderId="10" xfId="42" applyFont="1" applyBorder="1" applyAlignment="1">
      <alignment horizontal="center" vertical="center" wrapText="1"/>
    </xf>
    <xf numFmtId="0" fontId="17" fillId="0" borderId="44" xfId="0" applyFont="1" applyBorder="1" applyAlignment="1">
      <alignment horizontal="left" vertical="center"/>
    </xf>
    <xf numFmtId="0" fontId="17" fillId="0" borderId="45" xfId="0" applyFont="1" applyBorder="1" applyAlignment="1">
      <alignment horizontal="left" vertical="center"/>
    </xf>
    <xf numFmtId="0" fontId="17" fillId="0" borderId="72" xfId="0" applyFont="1" applyBorder="1" applyAlignment="1">
      <alignment horizontal="left" vertical="center"/>
    </xf>
    <xf numFmtId="0" fontId="17" fillId="0" borderId="23" xfId="0" applyFont="1" applyBorder="1" applyAlignment="1">
      <alignment horizontal="left" vertical="center"/>
    </xf>
    <xf numFmtId="0" fontId="17" fillId="0" borderId="27" xfId="0" applyFont="1" applyBorder="1" applyAlignment="1">
      <alignment horizontal="left" vertical="center"/>
    </xf>
    <xf numFmtId="0" fontId="17" fillId="0" borderId="32" xfId="0" applyFont="1" applyBorder="1" applyAlignment="1">
      <alignment horizontal="left" vertical="center"/>
    </xf>
    <xf numFmtId="0" fontId="14" fillId="0" borderId="12" xfId="0" applyFont="1" applyBorder="1" applyAlignment="1">
      <alignment horizontal="right" vertical="center"/>
    </xf>
    <xf numFmtId="0" fontId="14" fillId="0" borderId="29" xfId="0" applyFont="1" applyBorder="1" applyAlignment="1">
      <alignment horizontal="right" vertical="center"/>
    </xf>
    <xf numFmtId="0" fontId="14" fillId="0" borderId="13" xfId="0" applyFont="1" applyBorder="1" applyAlignment="1">
      <alignment horizontal="right" vertical="center"/>
    </xf>
    <xf numFmtId="43" fontId="15" fillId="0" borderId="52" xfId="42" applyFont="1" applyFill="1" applyBorder="1" applyAlignment="1">
      <alignment horizontal="center" vertical="center" wrapText="1"/>
    </xf>
    <xf numFmtId="43" fontId="15" fillId="0" borderId="65" xfId="42" applyFont="1" applyFill="1" applyBorder="1" applyAlignment="1">
      <alignment horizontal="center" vertical="center" wrapText="1"/>
    </xf>
    <xf numFmtId="43" fontId="15" fillId="0" borderId="66" xfId="42" applyFont="1" applyFill="1" applyBorder="1" applyAlignment="1">
      <alignment horizontal="center" vertical="center" wrapText="1"/>
    </xf>
    <xf numFmtId="43" fontId="15" fillId="0" borderId="42" xfId="42" applyFont="1" applyFill="1" applyBorder="1" applyAlignment="1">
      <alignment horizontal="center" vertical="center" wrapText="1"/>
    </xf>
    <xf numFmtId="0" fontId="20" fillId="0" borderId="14" xfId="93" applyFont="1" applyFill="1" applyBorder="1" applyAlignment="1">
      <alignment horizontal="center" vertical="center"/>
      <protection/>
    </xf>
    <xf numFmtId="0" fontId="30" fillId="0" borderId="29" xfId="93" applyFont="1" applyFill="1" applyBorder="1" applyAlignment="1">
      <alignment horizontal="right"/>
      <protection/>
    </xf>
    <xf numFmtId="0" fontId="9" fillId="0" borderId="0" xfId="88" applyFont="1" applyFill="1" applyBorder="1" applyAlignment="1">
      <alignment horizontal="center" vertical="center"/>
      <protection/>
    </xf>
    <xf numFmtId="0" fontId="28" fillId="0" borderId="14" xfId="88" applyFont="1" applyFill="1" applyBorder="1" applyAlignment="1">
      <alignment horizontal="right" vertical="center"/>
      <protection/>
    </xf>
    <xf numFmtId="0" fontId="9" fillId="0" borderId="14" xfId="0" applyFont="1" applyFill="1" applyBorder="1" applyAlignment="1">
      <alignment horizontal="center" vertical="center" wrapText="1"/>
    </xf>
    <xf numFmtId="0" fontId="29" fillId="0" borderId="29" xfId="0" applyFont="1" applyFill="1" applyBorder="1" applyAlignment="1">
      <alignment horizontal="right" vertical="center" wrapText="1"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3" xfId="46"/>
    <cellStyle name="Comma 2 4" xfId="47"/>
    <cellStyle name="Comma 2 5" xfId="48"/>
    <cellStyle name="Comma 3" xfId="49"/>
    <cellStyle name="Comma 4" xfId="50"/>
    <cellStyle name="Comma 4 2" xfId="51"/>
    <cellStyle name="Comma 4 2 2" xfId="52"/>
    <cellStyle name="Comma 4 3" xfId="53"/>
    <cellStyle name="Comma 4 4" xfId="54"/>
    <cellStyle name="Comma 4 5" xfId="55"/>
    <cellStyle name="Comma 4 6" xfId="56"/>
    <cellStyle name="Comma 5" xfId="57"/>
    <cellStyle name="Comma 5 2" xfId="58"/>
    <cellStyle name="Comma 5 3" xfId="59"/>
    <cellStyle name="Comma 5 4" xfId="60"/>
    <cellStyle name="Comma 5 5" xfId="61"/>
    <cellStyle name="Comma 6" xfId="62"/>
    <cellStyle name="Currency" xfId="63"/>
    <cellStyle name="Currency [0]" xfId="64"/>
    <cellStyle name="Explanatory Text" xfId="65"/>
    <cellStyle name="Followed Hyperlink" xfId="66"/>
    <cellStyle name="Good" xfId="67"/>
    <cellStyle name="Heading 1" xfId="68"/>
    <cellStyle name="Heading 2" xfId="69"/>
    <cellStyle name="Heading 3" xfId="70"/>
    <cellStyle name="Heading 4" xfId="71"/>
    <cellStyle name="Hyperlink" xfId="72"/>
    <cellStyle name="Input" xfId="73"/>
    <cellStyle name="Linked Cell" xfId="74"/>
    <cellStyle name="Neutral" xfId="75"/>
    <cellStyle name="Normal 2" xfId="76"/>
    <cellStyle name="Normal 2 2" xfId="77"/>
    <cellStyle name="Normal 2 3" xfId="78"/>
    <cellStyle name="Normal 2 4" xfId="79"/>
    <cellStyle name="Normal 2 5" xfId="80"/>
    <cellStyle name="Normal 2_Copy of SR Jul-Sep 2012-13 on 14-12-2012 updated MAQ" xfId="81"/>
    <cellStyle name="Normal 3" xfId="82"/>
    <cellStyle name="Normal 3 2" xfId="83"/>
    <cellStyle name="Normal 3 3" xfId="84"/>
    <cellStyle name="Normal 3 4" xfId="85"/>
    <cellStyle name="Normal 3 5" xfId="86"/>
    <cellStyle name="Normal 3_Copy of SR Jul-Sep 2012-13 on 14-12-2012 updated MAQ" xfId="87"/>
    <cellStyle name="Normal 4" xfId="88"/>
    <cellStyle name="Normal 4 2" xfId="89"/>
    <cellStyle name="Normal 4 3" xfId="90"/>
    <cellStyle name="Normal 4 4" xfId="91"/>
    <cellStyle name="Normal 4 5" xfId="92"/>
    <cellStyle name="Normal_SR JUL-JUN 2009-10 rename old file as specimen" xfId="93"/>
    <cellStyle name="Note" xfId="94"/>
    <cellStyle name="Output" xfId="95"/>
    <cellStyle name="Percent" xfId="96"/>
    <cellStyle name="Title" xfId="97"/>
    <cellStyle name="Total" xfId="98"/>
    <cellStyle name="Warning Text" xfId="99"/>
  </cellStyles>
  <dxfs count="16">
    <dxf>
      <fill>
        <patternFill>
          <bgColor indexed="10"/>
        </patternFill>
      </fill>
    </dxf>
    <dxf>
      <fill>
        <patternFill>
          <bgColor indexed="10"/>
        </patternFill>
      </fill>
    </dxf>
    <dxf>
      <numFmt numFmtId="172" formatCode="#,##0.00,,"/>
      <border/>
    </dxf>
    <dxf>
      <alignment vertical="bottom" readingOrder="0"/>
      <border/>
    </dxf>
    <dxf>
      <alignment vertical="center" readingOrder="0"/>
      <border/>
    </dxf>
    <dxf>
      <alignment horizontal="center" readingOrder="0"/>
      <border/>
    </dxf>
    <dxf>
      <font>
        <b/>
      </font>
      <border/>
    </dxf>
    <dxf>
      <border>
        <left style="thin"/>
        <right style="thin"/>
        <top style="thin"/>
        <bottom style="thin"/>
      </border>
    </dxf>
    <dxf>
      <border>
        <left style="thin"/>
        <right style="thin"/>
        <bottom style="thin"/>
      </border>
    </dxf>
    <dxf>
      <font>
        <b/>
      </font>
      <alignment vertical="center" readingOrder="0"/>
      <border/>
    </dxf>
    <dxf>
      <font>
        <color rgb="FFFFFFFF"/>
      </font>
      <border/>
    </dxf>
    <dxf>
      <font>
        <color auto="1"/>
      </font>
      <border/>
    </dxf>
    <dxf>
      <fill>
        <patternFill patternType="solid">
          <bgColor rgb="FFFF0000"/>
        </patternFill>
      </fill>
      <border/>
    </dxf>
    <dxf>
      <fill>
        <patternFill patternType="solid">
          <bgColor rgb="FFFFFF00"/>
        </patternFill>
      </fill>
      <border/>
    </dxf>
    <dxf>
      <fill>
        <patternFill patternType="none">
          <bgColor indexed="65"/>
        </patternFill>
      </fill>
      <border/>
    </dxf>
    <dxf>
      <font>
        <name val="Arial Narrow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pivotCacheDefinition" Target="pivotCache/pivotCacheDefinition1.xml" /><Relationship Id="rId35" Type="http://schemas.openxmlformats.org/officeDocument/2006/relationships/pivotCacheDefinition" Target="pivotCache/pivotCacheDefinition3.xml" /><Relationship Id="rId36" Type="http://schemas.openxmlformats.org/officeDocument/2006/relationships/pivotCacheDefinition" Target="pivotCache/pivotCacheDefinition2.xml" /><Relationship Id="rId37" Type="http://schemas.openxmlformats.org/officeDocument/2006/relationships/pivotCacheDefinition" Target="pivotCache/pivotCacheDefinition4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externalLink" Target="externalLinks/externalLink1.xml" /><Relationship Id="rId41" Type="http://schemas.openxmlformats.org/officeDocument/2006/relationships/externalLink" Target="externalLinks/externalLink2.xml" /><Relationship Id="rId42" Type="http://schemas.openxmlformats.org/officeDocument/2006/relationships/externalLink" Target="externalLinks/externalLink3.xml" /><Relationship Id="rId4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6"/>
      <c:rotY val="20"/>
      <c:depthPercent val="100"/>
      <c:rAngAx val="1"/>
    </c:view3D>
    <c:plotArea>
      <c:layout>
        <c:manualLayout>
          <c:xMode val="edge"/>
          <c:yMode val="edge"/>
          <c:x val="0.05575"/>
          <c:y val="0.03575"/>
          <c:w val="0.88075"/>
          <c:h val="0.846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1!$G$8</c:f>
              <c:strCache>
                <c:ptCount val="1"/>
                <c:pt idx="0">
                  <c:v>GRANTS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Ref>
              <c:f>1!$F$9:$F$10</c:f>
              <c:strCache/>
            </c:strRef>
          </c:cat>
          <c:val>
            <c:numRef>
              <c:f>1!$G$9:$G$10</c:f>
              <c:numCache/>
            </c:numRef>
          </c:val>
          <c:shape val="cylinder"/>
        </c:ser>
        <c:ser>
          <c:idx val="1"/>
          <c:order val="1"/>
          <c:tx>
            <c:strRef>
              <c:f>1!$H$8</c:f>
              <c:strCache>
                <c:ptCount val="1"/>
                <c:pt idx="0">
                  <c:v>LOANS</c:v>
                </c:pt>
              </c:strCache>
            </c:strRef>
          </c:tx>
          <c:spPr>
            <a:solidFill>
              <a:srgbClr val="D9969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Ref>
              <c:f>1!$F$9:$F$10</c:f>
              <c:strCache/>
            </c:strRef>
          </c:cat>
          <c:val>
            <c:numRef>
              <c:f>1!$H$9:$H$10</c:f>
              <c:numCache/>
            </c:numRef>
          </c:val>
          <c:shape val="cylinder"/>
        </c:ser>
        <c:shape val="cylinder"/>
        <c:axId val="36722955"/>
        <c:axId val="62071140"/>
      </c:bar3DChart>
      <c:catAx>
        <c:axId val="367229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50" b="1" i="0" u="none" baseline="0">
                <a:solidFill>
                  <a:srgbClr val="000000"/>
                </a:solidFill>
              </a:defRPr>
            </a:pPr>
          </a:p>
        </c:txPr>
        <c:crossAx val="62071140"/>
        <c:crosses val="autoZero"/>
        <c:auto val="1"/>
        <c:lblOffset val="100"/>
        <c:tickLblSkip val="1"/>
        <c:noMultiLvlLbl val="0"/>
      </c:catAx>
      <c:valAx>
        <c:axId val="6207114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72295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3D69B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D7E4BD"/>
        </a:solidFill>
        <a:ln w="3175">
          <a:noFill/>
        </a:ln>
      </c:spPr>
      <c:thickness val="0"/>
    </c:sideWall>
    <c:backWall>
      <c:spPr>
        <a:solidFill>
          <a:srgbClr val="D7E4BD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D7E4BD">
        <a:alpha val="36000"/>
      </a:srgbClr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Purpose Wise Commitments</a:t>
            </a:r>
          </a:p>
        </c:rich>
      </c:tx>
      <c:layout>
        <c:manualLayout>
          <c:xMode val="factor"/>
          <c:yMode val="factor"/>
          <c:x val="-0.001"/>
          <c:y val="-0.01275"/>
        </c:manualLayout>
      </c:layout>
      <c:spPr>
        <a:noFill/>
        <a:ln w="3175">
          <a:noFill/>
        </a:ln>
      </c:spPr>
    </c:title>
    <c:view3D>
      <c:rotX val="30"/>
      <c:hPercent val="100"/>
      <c:rotY val="30"/>
      <c:depthPercent val="100"/>
      <c:rAngAx val="1"/>
    </c:view3D>
    <c:plotArea>
      <c:layout>
        <c:manualLayout>
          <c:xMode val="edge"/>
          <c:yMode val="edge"/>
          <c:x val="0.01875"/>
          <c:y val="0.10475"/>
          <c:w val="0.94675"/>
          <c:h val="0.811"/>
        </c:manualLayout>
      </c:layout>
      <c:pie3DChart>
        <c:varyColors val="1"/>
        <c:ser>
          <c:idx val="0"/>
          <c:order val="0"/>
          <c:tx>
            <c:strRef>
              <c:f>6!$I$23</c:f>
              <c:strCache>
                <c:ptCount val="1"/>
                <c:pt idx="0">
                  <c:v>Pcent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6!$H$24:$H$27</c:f>
              <c:strCache/>
            </c:strRef>
          </c:cat>
          <c:val>
            <c:numRef>
              <c:f>6!$I$24:$I$27</c:f>
              <c:numCache/>
            </c:numRef>
          </c:val>
        </c:ser>
        <c:firstSliceAng val="3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Purpose Wise Disbursement</a:t>
            </a:r>
          </a:p>
        </c:rich>
      </c:tx>
      <c:layout>
        <c:manualLayout>
          <c:xMode val="factor"/>
          <c:yMode val="factor"/>
          <c:x val="-0.00125"/>
          <c:y val="-0.01275"/>
        </c:manualLayout>
      </c:layout>
      <c:spPr>
        <a:noFill/>
        <a:ln w="3175">
          <a:noFill/>
        </a:ln>
      </c:spPr>
    </c:title>
    <c:view3D>
      <c:rotX val="20"/>
      <c:hPercent val="100"/>
      <c:rotY val="160"/>
      <c:depthPercent val="100"/>
      <c:rAngAx val="1"/>
    </c:view3D>
    <c:plotArea>
      <c:layout>
        <c:manualLayout>
          <c:xMode val="edge"/>
          <c:yMode val="edge"/>
          <c:x val="0.13825"/>
          <c:y val="0.1845"/>
          <c:w val="0.7775"/>
          <c:h val="0.68175"/>
        </c:manualLayout>
      </c:layout>
      <c:pie3DChart>
        <c:varyColors val="1"/>
        <c:ser>
          <c:idx val="0"/>
          <c:order val="0"/>
          <c:tx>
            <c:strRef>
              <c:f>'13'!$M$5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'13'!$L$6:$L$14</c:f>
              <c:strCache/>
            </c:strRef>
          </c:cat>
          <c:val>
            <c:numRef>
              <c:f>'13'!$M$6:$M$14</c:f>
              <c:numCache/>
            </c:numRef>
          </c:val>
        </c:ser>
        <c:firstSliceAng val="1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28575</xdr:rowOff>
    </xdr:from>
    <xdr:to>
      <xdr:col>3</xdr:col>
      <xdr:colOff>1685925</xdr:colOff>
      <xdr:row>13</xdr:row>
      <xdr:rowOff>133350</xdr:rowOff>
    </xdr:to>
    <xdr:graphicFrame>
      <xdr:nvGraphicFramePr>
        <xdr:cNvPr id="1" name="Chart 3"/>
        <xdr:cNvGraphicFramePr/>
      </xdr:nvGraphicFramePr>
      <xdr:xfrm>
        <a:off x="28575" y="3790950"/>
        <a:ext cx="7581900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47625</xdr:rowOff>
    </xdr:from>
    <xdr:to>
      <xdr:col>3</xdr:col>
      <xdr:colOff>676275</xdr:colOff>
      <xdr:row>34</xdr:row>
      <xdr:rowOff>85725</xdr:rowOff>
    </xdr:to>
    <xdr:graphicFrame>
      <xdr:nvGraphicFramePr>
        <xdr:cNvPr id="1" name="Chart 2"/>
        <xdr:cNvGraphicFramePr/>
      </xdr:nvGraphicFramePr>
      <xdr:xfrm>
        <a:off x="0" y="3228975"/>
        <a:ext cx="89058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47625</xdr:rowOff>
    </xdr:from>
    <xdr:to>
      <xdr:col>3</xdr:col>
      <xdr:colOff>790575</xdr:colOff>
      <xdr:row>38</xdr:row>
      <xdr:rowOff>142875</xdr:rowOff>
    </xdr:to>
    <xdr:graphicFrame>
      <xdr:nvGraphicFramePr>
        <xdr:cNvPr id="1" name="Chart 3"/>
        <xdr:cNvGraphicFramePr/>
      </xdr:nvGraphicFramePr>
      <xdr:xfrm>
        <a:off x="0" y="4210050"/>
        <a:ext cx="7581900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00.1.231.168\ead\R&amp;S\Current%20Disbursement\JUL-JU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00.1.231.168\ead\R&amp;S\STATUS%20REPORT\2012-13\Jul%20-%20June%202012-13\SR%20Jul-Jun%202012-13%20Fina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Work\2012-13\Status%20Report%202012-13\Jul-Jun%202012-13%20on%2015-08-2013\SR%20Jul-Jun%202012-13%20on%2021-08-2013%20Ver-1\Reports%20Gen%20from%20DMFAS%20on%2015-08-2013\Exchange%20Rates%20as%20on%2030-Jun-2013.slk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"/>
      <sheetName val="1"/>
      <sheetName val="2"/>
      <sheetName val="a"/>
      <sheetName val="b"/>
      <sheetName val="c"/>
      <sheetName val="d"/>
      <sheetName val="e"/>
      <sheetName val="f"/>
      <sheetName val="f1"/>
      <sheetName val="g"/>
      <sheetName val="h"/>
      <sheetName val="Sheet1"/>
      <sheetName val="main"/>
      <sheetName val="main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 revised"/>
      <sheetName val="1 "/>
      <sheetName val="2"/>
      <sheetName val="3"/>
      <sheetName val="4-Com-Tables"/>
      <sheetName val="5"/>
      <sheetName val="6"/>
      <sheetName val="7"/>
      <sheetName val="8 PG 8"/>
      <sheetName val="9-DISB-TABLES Pg 9"/>
      <sheetName val="10-Summary-Debt Servicing Pg 10"/>
      <sheetName val="11-Commitments Pg 11-12"/>
      <sheetName val="12 Details 13-20"/>
      <sheetName val="15-Debt Servicing 21-38"/>
      <sheetName val="SUMMARY"/>
      <sheetName val="DS PT 10"/>
      <sheetName val="DEBTSERV Edt"/>
      <sheetName val="PT 3"/>
      <sheetName val="Commitments 2012-13"/>
      <sheetName val="Charts for Disb Tables 9"/>
      <sheetName val="PT 7&amp; 6 combine"/>
      <sheetName val="PT 6"/>
      <sheetName val="PT 7"/>
      <sheetName val="PT 8"/>
      <sheetName val="PT 5 Jul June 12-13"/>
      <sheetName val="PT 1"/>
      <sheetName val="SR Ver 4 after deletion"/>
      <sheetName val="SR Ver 4 for table 2 PT"/>
      <sheetName val="Sheet19"/>
      <sheetName val="Comm Tables 4"/>
      <sheetName val="12 Details 13-20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xchange Rates as on 30-Jun-201"/>
    </sheetNames>
    <sheetDataSet>
      <sheetData sheetId="0">
        <row r="20">
          <cell r="C20">
            <v>0.6649113</v>
          </cell>
        </row>
      </sheetData>
    </sheetDataSet>
  </externalBook>
</externalLink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U4" sheet="SR Jul-Sep 2013-14 Final Draft"/>
  </cacheSource>
  <cacheFields count="21">
    <cacheField name="DONOR">
      <sharedItems containsMixedTypes="0" count="25">
        <s v="FRANCE"/>
        <s v="GERMANY"/>
        <s v="IFAD"/>
        <s v="EU"/>
        <s v="IBRD"/>
        <s v="IDA"/>
        <s v="OMAN"/>
        <s v="U.K"/>
        <s v="CANADA"/>
        <s v="ITALY"/>
        <s v="SAUDI ARABIA"/>
        <s v="ADB"/>
        <s v="USA"/>
        <s v="CHINA"/>
        <s v="GAVI"/>
        <s v="IDB"/>
        <s v="KUWAIT"/>
        <s v="OPEC FUND"/>
        <s v="IDB(ST)"/>
        <s v="JAPAN"/>
        <s v="NORWAY"/>
        <s v="KOREA"/>
        <s v="AUSTRALIA"/>
        <s v="U.N.H.C.R"/>
        <s v="EIB"/>
      </sharedItems>
    </cacheField>
    <cacheField name="Type of Aid">
      <sharedItems containsMixedTypes="0" count="2">
        <s v="Grant"/>
        <s v="Loan"/>
      </sharedItems>
    </cacheField>
    <cacheField name="Project                            No.">
      <sharedItems containsDate="1" containsMixedTypes="1"/>
    </cacheField>
    <cacheField name="Name of Project / Programme">
      <sharedItems containsMixedTypes="0"/>
    </cacheField>
    <cacheField name="Signing Date">
      <sharedItems containsMixedTypes="0"/>
    </cacheField>
    <cacheField name="Closing Date">
      <sharedItems containsMixedTypes="0"/>
    </cacheField>
    <cacheField name="Base Currency [BC]">
      <sharedItems containsMixedTypes="0"/>
    </cacheField>
    <cacheField name="Amount Committed in BC">
      <sharedItems containsSemiMixedTypes="0" containsString="0" containsMixedTypes="0" containsNumber="1"/>
    </cacheField>
    <cacheField name="Amount Committed in US$ Eqv.                                         (Currency Exchange Rate applied as of 30-Sep-2013)">
      <sharedItems containsSemiMixedTypes="0" containsString="0" containsMixedTypes="0" containsNumber="1"/>
    </cacheField>
    <cacheField name="Undisbursed      as on          30.06.2013            [$]">
      <sharedItems containsMixedTypes="1" containsNumber="1"/>
    </cacheField>
    <cacheField name="Disbursement                 July-Sep                           2013-14                         [$]                                                                                             ">
      <sharedItems containsMixedTypes="1" containsNumber="1"/>
    </cacheField>
    <cacheField name="Undisbursed                  as on                30.09.2012                        [$]">
      <sharedItems containsMixedTypes="1" containsNumber="1"/>
    </cacheField>
    <cacheField name="Undisbursed                    as on                     30.06.2013                      [Rs.]     ">
      <sharedItems containsMixedTypes="1" containsNumber="1"/>
    </cacheField>
    <cacheField name="Disbursement                July-Sep                  2013-14                         [Rs.]  ">
      <sharedItems containsMixedTypes="1" containsNumber="1"/>
    </cacheField>
    <cacheField name="Undisbursed                    as on                      30.09.2013                     [Rs.]  ">
      <sharedItems containsMixedTypes="1" containsNumber="1"/>
    </cacheField>
    <cacheField name="Undisbursed                      as on              30.09.2013                     [BC]  ">
      <sharedItems containsMixedTypes="1" containsNumber="1"/>
    </cacheField>
    <cacheField name="Kind of Aid">
      <sharedItems containsMixedTypes="0" count="3">
        <s v="PROJECT"/>
        <s v="NON-PROJECT"/>
        <s v="COMMODITY"/>
      </sharedItems>
    </cacheField>
    <cacheField name="Purpose">
      <sharedItems containsMixedTypes="0" count="9">
        <s v="PROJECT AID"/>
        <s v="EARTHQUAKE R.A."/>
        <s v="BOP/CASH"/>
        <s v="FLOODS 2010 - CDC"/>
        <s v="COMMODITY AID"/>
        <s v="FLOODS 2010 - OTHERS"/>
        <s v="TOKYO PLEDGES"/>
        <s v="K. LUGAR"/>
        <s v="AFGHAN R.R.A."/>
      </sharedItems>
    </cacheField>
    <cacheField name=" Economic Sector">
      <sharedItems containsMixedTypes="0" count="21">
        <s v="ENERGY/POWER"/>
        <s v="HEALTH &amp; NUTRITION"/>
        <s v="RURAL DEVELOPMENT &amp; POVERTY REDUCTION"/>
        <s v="GOVERNANCE, RESEARCH &amp; STATISTICS"/>
        <s v="EDUCATION &amp; TRAINING"/>
        <s v="AGRICULTURE"/>
        <s v="SOCIAL WELFARE"/>
        <s v="FLOODS-2010 - CDC"/>
        <s v="INDUSTRY &amp; COMMERCE"/>
        <s v="FLOODS-2010 - OTHERS"/>
        <s v="PHYSICAL PLANNING &amp; HOUSING"/>
        <s v="SCIENCE &amp; TECHNOLOGY"/>
        <s v="TRANSPORT &amp; COMMUNICATIONS"/>
        <s v="WOMEN DEVELOPMENT"/>
        <s v="EARTHQUAKE R.A."/>
        <s v="MISC."/>
        <s v="BOP/CASH"/>
        <s v="MANPOWER, EMPLOYMENT &amp; HRD"/>
        <s v="FINANCE"/>
        <s v="WATER"/>
        <s v="AFGHAN R.R.A."/>
      </sharedItems>
    </cacheField>
    <cacheField name="Executing Agency">
      <sharedItems containsMixedTypes="0"/>
    </cacheField>
    <cacheField name="Financing Source">
      <sharedItems containsMixedTypes="0" count="2">
        <s v="BILATERAL"/>
        <s v="MULTILATERAL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3:N3" sheet="Commitmens Jul-Jun 12-13 Draft"/>
  </cacheSource>
  <cacheFields count="14">
    <cacheField name="Donor">
      <sharedItems containsMixedTypes="0" count="4">
        <s v="IDB(ST)"/>
        <s v="SAUDI ARABIA"/>
        <s v="IDA"/>
        <s v="U.N.H.C.R"/>
      </sharedItems>
    </cacheField>
    <cacheField name="Type    of    Aid">
      <sharedItems containsMixedTypes="0" count="2">
        <s v="Loan"/>
        <s v="Grant"/>
      </sharedItems>
    </cacheField>
    <cacheField name="Project                                     No.">
      <sharedItems containsMixedTypes="0"/>
    </cacheField>
    <cacheField name="Name of Project / Programme">
      <sharedItems containsMixedTypes="0"/>
    </cacheField>
    <cacheField name="Signing Date">
      <sharedItems containsMixedTypes="0"/>
    </cacheField>
    <cacheField name="Closing Date">
      <sharedItems containsMixedTypes="0"/>
    </cacheField>
    <cacheField name="Base Currency [BC]">
      <sharedItems containsMixedTypes="0"/>
    </cacheField>
    <cacheField name="Amount                Committed                       in                                     BC">
      <sharedItems containsSemiMixedTypes="0" containsString="0" containsMixedTypes="0" containsNumber="1"/>
    </cacheField>
    <cacheField name="Amount Committed in US$ Eqv.                                         (Currency Exchange Rate applied as of        30-Sep-2013)">
      <sharedItems containsSemiMixedTypes="0" containsString="0" containsMixedTypes="0" containsNumber="1"/>
    </cacheField>
    <cacheField name="Kind of Aid">
      <sharedItems containsMixedTypes="0" count="2">
        <s v="NON-PROJECT"/>
        <s v="PROJECT"/>
      </sharedItems>
    </cacheField>
    <cacheField name="Purpose">
      <sharedItems containsMixedTypes="0" count="5">
        <s v="BOP/CASH"/>
        <s v="PROJECT AID"/>
        <s v="AFGHAN R.R.A."/>
        <s v="OTHER AID - AFGHAN REFUGEES R.A."/>
        <s v="NON-PROJECT AID - BOP/CASH"/>
      </sharedItems>
    </cacheField>
    <cacheField name="Economic Sector">
      <sharedItems containsMixedTypes="0" count="4">
        <s v="BOP/CASH"/>
        <s v="ENERGY/POWER"/>
        <s v="EDUCATION &amp; TRAINING"/>
        <s v="AFGHAN R.R.A."/>
      </sharedItems>
    </cacheField>
    <cacheField name="Executing Agency">
      <sharedItems containsMixedTypes="0"/>
    </cacheField>
    <cacheField name="Financing Source">
      <sharedItems containsMixedTypes="0" count="2">
        <s v="MULTILATERAL"/>
        <s v="BILATERAL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U273" sheet="SR Jul-Sep 2013-14 Final Draft"/>
  </cacheSource>
  <cacheFields count="21">
    <cacheField name="DONOR">
      <sharedItems containsMixedTypes="0" count="26">
        <s v="ADB"/>
        <s v="AUSTRALIA"/>
        <s v="CANADA"/>
        <s v="CHINA"/>
        <s v="EIB"/>
        <s v="EU"/>
        <s v="FRANCE"/>
        <s v="GAVI"/>
        <s v="GERMANY"/>
        <s v="IBRD"/>
        <s v="IDA"/>
        <s v="IDB"/>
        <s v="IDB(ST)"/>
        <s v="IFAD"/>
        <s v="ITALY"/>
        <s v="JAPAN"/>
        <s v="KOREA"/>
        <s v="KUWAIT"/>
        <s v="NORWAY"/>
        <s v="OMAN"/>
        <s v="OPEC FUND"/>
        <s v="SAUDI ARABIA"/>
        <s v="SWITZERLAND"/>
        <s v="U.K"/>
        <s v="U.N.H.C.R"/>
        <s v="USA"/>
      </sharedItems>
    </cacheField>
    <cacheField name="Type of Aid">
      <sharedItems containsMixedTypes="0" count="2">
        <s v="Loan"/>
        <s v="Grant"/>
      </sharedItems>
    </cacheField>
    <cacheField name="Project                            No.">
      <sharedItems containsMixedTypes="1" containsNumber="1"/>
    </cacheField>
    <cacheField name="Name of Project / Programme">
      <sharedItems containsMixedTypes="0"/>
    </cacheField>
    <cacheField name="Signing Date">
      <sharedItems containsMixedTypes="0"/>
    </cacheField>
    <cacheField name="Closing Date">
      <sharedItems containsMixedTypes="0"/>
    </cacheField>
    <cacheField name="Base Currency [BC]">
      <sharedItems containsMixedTypes="0"/>
    </cacheField>
    <cacheField name="Amount Committed in BC">
      <sharedItems containsSemiMixedTypes="0" containsString="0" containsMixedTypes="0" containsNumber="1"/>
    </cacheField>
    <cacheField name="Amount Committed in US$ Eqv.                                         (Currency Exchange Rate applied as of 30-Jun-2013)">
      <sharedItems containsSemiMixedTypes="0" containsString="0" containsMixedTypes="0" containsNumber="1"/>
    </cacheField>
    <cacheField name="Undisbursed      as on          30.06.2012            [$]">
      <sharedItems containsMixedTypes="1" containsNumber="1"/>
    </cacheField>
    <cacheField name="Disbursement                 July-Jun                           2012-13                         [$]                                                                                             ">
      <sharedItems containsMixedTypes="1" containsNumber="1"/>
    </cacheField>
    <cacheField name="Undisbursed                  as on                30.06.2013                        [$]">
      <sharedItems containsMixedTypes="1" containsNumber="1"/>
    </cacheField>
    <cacheField name="Undisbursed                    as on                     30.06.2012                      [Rs.]     ">
      <sharedItems containsMixedTypes="1" containsNumber="1"/>
    </cacheField>
    <cacheField name="Disbursement                July-Jun                           2012-13                          [Rs.]  ">
      <sharedItems containsMixedTypes="1" containsNumber="1"/>
    </cacheField>
    <cacheField name="Undisbursed                    as on                      30.06.2013                               [Rs.]  ">
      <sharedItems containsMixedTypes="1" containsNumber="1"/>
    </cacheField>
    <cacheField name="Undisbursed                      as on              30.06.2013                     [BC]  ">
      <sharedItems containsMixedTypes="1" containsNumber="1"/>
    </cacheField>
    <cacheField name="Kind of Aid">
      <sharedItems containsMixedTypes="0" count="4">
        <s v="PROJECT"/>
        <s v="NON-PROJECT"/>
        <s v="COMMODITY"/>
        <s v="PROJECT "/>
      </sharedItems>
    </cacheField>
    <cacheField name="Purpose">
      <sharedItems containsMixedTypes="0" count="9">
        <s v="FLOODS 2010 - OTHERS"/>
        <s v="PROJECT AID"/>
        <s v="BOP/CASH"/>
        <s v="EARTHQUAKE R.A."/>
        <s v="TOKYO PLEDGES"/>
        <s v="FLOODS 2010 - CDC"/>
        <s v="COMMODITY AID"/>
        <s v="AFGHAN REFUGEES R.A."/>
        <s v="K. LUGAR"/>
      </sharedItems>
    </cacheField>
    <cacheField name=" Economic Sector">
      <sharedItems containsMixedTypes="0" count="21">
        <s v="FLOODS-2010"/>
        <s v="ENERGY/POWER"/>
        <s v="RURAL DEVELOPMENT &amp; POVERTY REDUCTION"/>
        <s v="TRANSPORT &amp; COMMUNICATIONS"/>
        <s v="AGRICULTURE"/>
        <s v="GOVERNANCE, RESEARCH &amp; STATISTICS"/>
        <s v="PHYSICAL PLANNING &amp; HOUSING"/>
        <s v="WATER"/>
        <s v="SOCIAL WELFARE"/>
        <s v="WOMEN DEVELOPMENT"/>
        <s v="MISC."/>
        <s v="SCIENCE &amp; TECHNOLOGY"/>
        <s v="EDUCATION &amp; TRAINING"/>
        <s v="MANPOWER, EMPLOYMENT &amp; HRD"/>
        <s v="INDUSTRY &amp; COMMERCE"/>
        <s v="HEALTH &amp; NUTRITION"/>
        <s v="FINANCE"/>
        <s v="EARTHQUAKE R.A."/>
        <s v="FUEL"/>
        <s v="ENVIRONMENT"/>
        <s v="AFGHAN R.R.A."/>
      </sharedItems>
    </cacheField>
    <cacheField name="Executing Agency">
      <sharedItems containsMixedTypes="0"/>
    </cacheField>
    <cacheField name="Financing Source">
      <sharedItems containsMixedTypes="0" count="2">
        <s v="MULTILATERAL"/>
        <s v="BILATERAL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3:N42" sheet="Commitmens Jul-Jun 12-13 Draft"/>
  </cacheSource>
  <cacheFields count="14">
    <cacheField name="Donor">
      <sharedItems containsMixedTypes="0" count="14">
        <s v="ADB"/>
        <s v="CHINA"/>
        <s v="EU"/>
        <s v="FRANCE"/>
        <s v="GERMANY"/>
        <s v="IBRD"/>
        <s v="IDA"/>
        <s v="IDB"/>
        <s v="JAPAN"/>
        <s v="NORWAY"/>
        <s v="SAUDI ARABIA"/>
        <s v="U.K"/>
        <s v="U.N.H.C.R"/>
        <s v="USA"/>
      </sharedItems>
    </cacheField>
    <cacheField name="Type    of    Aid">
      <sharedItems containsMixedTypes="0" count="2">
        <s v="Loan"/>
        <s v="Grant"/>
      </sharedItems>
    </cacheField>
    <cacheField name="Project                                     No.">
      <sharedItems containsMixedTypes="0"/>
    </cacheField>
    <cacheField name="Name of Project / Programme">
      <sharedItems containsMixedTypes="0"/>
    </cacheField>
    <cacheField name="Signing Date">
      <sharedItems containsMixedTypes="0"/>
    </cacheField>
    <cacheField name="Closing Date">
      <sharedItems containsMixedTypes="0"/>
    </cacheField>
    <cacheField name="Base Currency [BC]">
      <sharedItems containsMixedTypes="0"/>
    </cacheField>
    <cacheField name="Amount                Committed                       in                                     BC">
      <sharedItems containsSemiMixedTypes="0" containsString="0" containsMixedTypes="0" containsNumber="1"/>
    </cacheField>
    <cacheField name="Amount Committed in US$ Eqv.                                         (Currency Exchange Rate applied as of        30-June-2013)">
      <sharedItems containsSemiMixedTypes="0" containsString="0" containsMixedTypes="0" containsNumber="1"/>
    </cacheField>
    <cacheField name="Kind of Aid">
      <sharedItems containsMixedTypes="0" count="3">
        <s v="NON-PROJECT "/>
        <s v="PROJECT"/>
        <s v="COMMODITY "/>
      </sharedItems>
    </cacheField>
    <cacheField name="Purpose">
      <sharedItems containsMixedTypes="0" count="4">
        <s v="BOP/CASH"/>
        <s v="PROJECT AID"/>
        <s v="COMMODITY AID"/>
        <s v="AFGHAN R.R.A."/>
      </sharedItems>
    </cacheField>
    <cacheField name="Economic Sector">
      <sharedItems containsMixedTypes="0" count="10">
        <s v="AGRICULTURE"/>
        <s v="PHYSICAL PLANNING &amp; HOUSING"/>
        <s v="ENERGY/POWER"/>
        <s v="MISC."/>
        <s v="GOVERNANCE, RESEARCH &amp; STATISTICS"/>
        <s v="RURAL DEVELOPMENT &amp; POVERTY REDUCTION"/>
        <s v="EDUCATION &amp; TRAINING"/>
        <s v="HEALTH &amp; NUTRITION"/>
        <s v="TRANSPORT &amp; COMMUNICATIONS"/>
        <s v="AFGHAN R.R.A."/>
      </sharedItems>
    </cacheField>
    <cacheField name="Executing Agency">
      <sharedItems containsMixedTypes="0"/>
    </cacheField>
    <cacheField name="Financing Source">
      <sharedItems containsMixedTypes="0" count="2">
        <s v="MULTILATERAL"/>
        <s v="BILATERAL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pivotTable1.xml><?xml version="1.0" encoding="utf-8"?>
<pivotTableDefinition xmlns="http://schemas.openxmlformats.org/spreadsheetml/2006/main" name="PivotTable21" cacheId="2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5:E23" firstHeaderRow="1" firstDataRow="2" firstDataCol="2"/>
  <pivotFields count="14">
    <pivotField axis="axisRow" compact="0" outline="0" subtotalTop="0" showAll="0" sortType="ascending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Col" compact="0" outline="0" subtotalTop="0" showAll="0">
      <items count="3"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43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</pivotFields>
  <rowFields count="2">
    <field x="13"/>
    <field x="0"/>
  </rowFields>
  <rowItems count="17">
    <i>
      <x/>
      <x/>
    </i>
    <i r="1">
      <x v="2"/>
    </i>
    <i r="1">
      <x v="5"/>
    </i>
    <i r="1">
      <x v="6"/>
    </i>
    <i r="1">
      <x v="7"/>
    </i>
    <i r="1">
      <x v="12"/>
    </i>
    <i t="default">
      <x/>
    </i>
    <i>
      <x v="1"/>
      <x v="1"/>
    </i>
    <i r="1">
      <x v="3"/>
    </i>
    <i r="1">
      <x v="4"/>
    </i>
    <i r="1">
      <x v="8"/>
    </i>
    <i r="1">
      <x v="9"/>
    </i>
    <i r="1">
      <x v="10"/>
    </i>
    <i r="1">
      <x v="11"/>
    </i>
    <i r="1">
      <x v="13"/>
    </i>
    <i t="default">
      <x v="1"/>
    </i>
    <i t="grand">
      <x/>
    </i>
  </rowItems>
  <colFields count="1">
    <field x="1"/>
  </colFields>
  <colItems count="3">
    <i>
      <x/>
    </i>
    <i>
      <x v="1"/>
    </i>
    <i t="grand">
      <x/>
    </i>
  </colItems>
  <dataFields count="1">
    <dataField name="Sum of Amount Committed in US$ Eqv.                                         (Currency Exchange Rate applied as of        30-June-2013)" fld="8" baseField="0" baseItem="0"/>
  </dataFields>
  <formats count="33">
    <format dxfId="2">
      <pivotArea outline="0" fieldPosition="0"/>
    </format>
    <format dxfId="3">
      <pivotArea outline="0" fieldPosition="0" dataOnly="0" type="all"/>
    </format>
    <format dxfId="4">
      <pivotArea outline="0" fieldPosition="0"/>
    </format>
    <format dxfId="4">
      <pivotArea outline="0" fieldPosition="0" axis="axisRow" dataOnly="0" field="13" labelOnly="1" type="button"/>
    </format>
    <format dxfId="4">
      <pivotArea outline="0" fieldPosition="1" axis="axisRow" dataOnly="0" field="0" labelOnly="1" type="button"/>
    </format>
    <format dxfId="4">
      <pivotArea outline="0" fieldPosition="0" dataOnly="0" labelOnly="1">
        <references count="1">
          <reference field="13" count="0"/>
        </references>
      </pivotArea>
    </format>
    <format dxfId="4">
      <pivotArea outline="0" fieldPosition="0" dataOnly="0" labelOnly="1">
        <references count="1">
          <reference field="13" defaultSubtotal="1" count="0"/>
        </references>
      </pivotArea>
    </format>
    <format dxfId="4">
      <pivotArea outline="0" fieldPosition="0" dataOnly="0" grandRow="1" labelOnly="1"/>
    </format>
    <format dxfId="4">
      <pivotArea outline="0" fieldPosition="0" dataOnly="0" labelOnly="1">
        <references count="2">
          <reference field="0" count="1">
            <x v="10"/>
          </reference>
          <reference field="13" count="1">
            <x v="1"/>
          </reference>
        </references>
      </pivotArea>
    </format>
    <format dxfId="4">
      <pivotArea outline="0" fieldPosition="0" dataOnly="0" labelOnly="1">
        <references count="2">
          <reference field="0" count="2">
            <x v="6"/>
            <x v="12"/>
          </reference>
          <reference field="13" count="1">
            <x v="0"/>
          </reference>
        </references>
      </pivotArea>
    </format>
    <format dxfId="4">
      <pivotArea outline="0" fieldPosition="0" dataOnly="0" labelOnly="1">
        <references count="1">
          <reference field="1" count="0"/>
        </references>
      </pivotArea>
    </format>
    <format dxfId="4">
      <pivotArea outline="0" fieldPosition="0" dataOnly="0" grandCol="1" labelOnly="1"/>
    </format>
    <format dxfId="5">
      <pivotArea outline="0" fieldPosition="0" axis="axisRow" dataOnly="0" field="13" labelOnly="1" type="button"/>
    </format>
    <format dxfId="5">
      <pivotArea outline="0" fieldPosition="1" axis="axisRow" dataOnly="0" field="0" labelOnly="1" type="button"/>
    </format>
    <format dxfId="5">
      <pivotArea outline="0" fieldPosition="0" dataOnly="0" labelOnly="1">
        <references count="1">
          <reference field="1" count="0"/>
        </references>
      </pivotArea>
    </format>
    <format dxfId="5">
      <pivotArea outline="0" fieldPosition="0" dataOnly="0" grandCol="1" labelOnly="1"/>
    </format>
    <format dxfId="6">
      <pivotArea outline="0" fieldPosition="0" axis="axisRow" dataOnly="0" field="13" labelOnly="1" type="button"/>
    </format>
    <format dxfId="6">
      <pivotArea outline="0" fieldPosition="1" axis="axisRow" dataOnly="0" field="0" labelOnly="1" type="button"/>
    </format>
    <format dxfId="6">
      <pivotArea outline="0" fieldPosition="0" dataOnly="0" labelOnly="1">
        <references count="1">
          <reference field="1" count="0"/>
        </references>
      </pivotArea>
    </format>
    <format dxfId="6">
      <pivotArea outline="0" fieldPosition="0" dataOnly="0" grandCol="1" labelOnly="1"/>
    </format>
    <format dxfId="6">
      <pivotArea outline="0" fieldPosition="0">
        <references count="1">
          <reference field="13" defaultSubtotal="1" count="1">
            <x v="1"/>
          </reference>
        </references>
      </pivotArea>
    </format>
    <format dxfId="6">
      <pivotArea outline="0" fieldPosition="0" dataOnly="0" labelOnly="1">
        <references count="1">
          <reference field="13" defaultSubtotal="1" count="1">
            <x v="1"/>
          </reference>
        </references>
      </pivotArea>
    </format>
    <format dxfId="6">
      <pivotArea outline="0" fieldPosition="0">
        <references count="1">
          <reference field="13" defaultSubtotal="1" count="1">
            <x v="0"/>
          </reference>
        </references>
      </pivotArea>
    </format>
    <format dxfId="6">
      <pivotArea outline="0" fieldPosition="0" grandRow="1"/>
    </format>
    <format dxfId="6">
      <pivotArea outline="0" fieldPosition="0" dataOnly="0" labelOnly="1">
        <references count="1">
          <reference field="13" defaultSubtotal="1" count="1">
            <x v="0"/>
          </reference>
        </references>
      </pivotArea>
    </format>
    <format dxfId="6">
      <pivotArea outline="0" fieldPosition="0" dataOnly="0" grandRow="1" labelOnly="1"/>
    </format>
    <format dxfId="7">
      <pivotArea outline="0" fieldPosition="0" axis="axisRow" dataOnly="0" field="13" labelOnly="1" type="button"/>
    </format>
    <format dxfId="7">
      <pivotArea outline="0" fieldPosition="1" axis="axisRow" dataOnly="0" field="0" labelOnly="1" type="button"/>
    </format>
    <format dxfId="7">
      <pivotArea outline="0" fieldPosition="0" dataOnly="0" labelOnly="1">
        <references count="1">
          <reference field="1" count="0"/>
        </references>
      </pivotArea>
    </format>
    <format dxfId="7">
      <pivotArea outline="0" fieldPosition="0" dataOnly="0" grandCol="1" labelOnly="1"/>
    </format>
    <format dxfId="7">
      <pivotArea outline="0" fieldPosition="0">
        <references count="1">
          <reference field="13" defaultSubtotal="1" count="1">
            <x v="0"/>
          </reference>
        </references>
      </pivotArea>
    </format>
    <format dxfId="7">
      <pivotArea outline="0" fieldPosition="0">
        <references count="1">
          <reference field="13" defaultSubtotal="1" count="1">
            <x v="1"/>
          </reference>
        </references>
      </pivotArea>
    </format>
    <format dxfId="7">
      <pivotArea outline="0" fieldPosition="0" grandRow="1"/>
    </format>
  </format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16" cacheId="20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E11" firstHeaderRow="1" firstDataRow="2" firstDataCol="2"/>
  <pivotFields count="14">
    <pivotField axis="axisRow" compact="0" outline="0" subtotalTop="0" showAll="0">
      <items count="5">
        <item x="2"/>
        <item x="0"/>
        <item x="1"/>
        <item x="3"/>
        <item t="default"/>
      </items>
    </pivotField>
    <pivotField axis="axisCol" compact="0" outline="0" subtotalTop="0" showAll="0">
      <items count="3"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43"/>
    <pivotField dataField="1" compact="0" outline="0" subtotalTop="0" showAll="0" numFmtId="43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3">
        <item x="1"/>
        <item x="0"/>
        <item t="default"/>
      </items>
    </pivotField>
  </pivotFields>
  <rowFields count="2">
    <field x="13"/>
    <field x="0"/>
  </rowFields>
  <rowItems count="7">
    <i>
      <x/>
      <x v="2"/>
    </i>
    <i t="default">
      <x/>
    </i>
    <i>
      <x v="1"/>
      <x/>
    </i>
    <i r="1">
      <x v="1"/>
    </i>
    <i r="1">
      <x v="3"/>
    </i>
    <i t="default">
      <x v="1"/>
    </i>
    <i t="grand">
      <x/>
    </i>
  </rowItems>
  <colFields count="1">
    <field x="1"/>
  </colFields>
  <colItems count="3">
    <i>
      <x/>
    </i>
    <i>
      <x v="1"/>
    </i>
    <i t="grand">
      <x/>
    </i>
  </colItems>
  <dataFields count="1">
    <dataField name="Sum of Amount Committed in US$ Eqv.                                         (Currency Exchange Rate applied as of        30-Sep-2013)" fld="8" baseField="0" baseItem="0" numFmtId="172"/>
  </dataFields>
  <formats count="2">
    <format dxfId="2">
      <pivotArea outline="0" fieldPosition="0"/>
    </format>
    <format dxfId="3">
      <pivotArea outline="0" fieldPosition="0" dataOnly="0" type="all"/>
    </format>
  </format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16" cacheId="20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F11" firstHeaderRow="1" firstDataRow="2" firstDataCol="2"/>
  <pivotFields count="14">
    <pivotField axis="axisRow" compact="0" outline="0" subtotalTop="0" showAll="0">
      <items count="5">
        <item x="2"/>
        <item x="0"/>
        <item x="1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43"/>
    <pivotField dataField="1" compact="0" outline="0" subtotalTop="0" showAll="0" numFmtId="43"/>
    <pivotField compact="0" outline="0" subtotalTop="0" showAll="0"/>
    <pivotField axis="axisCol" compact="0" outline="0" subtotalTop="0" showAll="0">
      <items count="6">
        <item m="1" x="4"/>
        <item m="1" x="3"/>
        <item x="1"/>
        <item x="0"/>
        <item x="2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3">
        <item x="1"/>
        <item x="0"/>
        <item t="default"/>
      </items>
    </pivotField>
  </pivotFields>
  <rowFields count="2">
    <field x="13"/>
    <field x="0"/>
  </rowFields>
  <rowItems count="7">
    <i>
      <x/>
      <x v="2"/>
    </i>
    <i t="default">
      <x/>
    </i>
    <i>
      <x v="1"/>
      <x/>
    </i>
    <i r="1">
      <x v="1"/>
    </i>
    <i r="1">
      <x v="3"/>
    </i>
    <i t="default">
      <x v="1"/>
    </i>
    <i t="grand">
      <x/>
    </i>
  </rowItems>
  <colFields count="1">
    <field x="10"/>
  </colFields>
  <colItems count="4">
    <i>
      <x v="2"/>
    </i>
    <i>
      <x v="3"/>
    </i>
    <i>
      <x v="4"/>
    </i>
    <i t="grand">
      <x/>
    </i>
  </colItems>
  <dataFields count="1">
    <dataField name="Sum of Amount Committed in US$ Eqv.                                         (Currency Exchange Rate applied as of        30-Sep-2013)" fld="8" baseField="0" baseItem="0" numFmtId="172"/>
  </dataFields>
  <formats count="2">
    <format dxfId="2">
      <pivotArea outline="0" fieldPosition="0"/>
    </format>
    <format dxfId="3">
      <pivotArea outline="0" fieldPosition="0" dataOnly="0" type="all"/>
    </format>
  </format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16" cacheId="20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F10" firstHeaderRow="1" firstDataRow="2" firstDataCol="2"/>
  <pivotFields count="14">
    <pivotField compact="0" outline="0" subtotalTop="0" showAll="0"/>
    <pivotField axis="axisRow" compact="0" outline="0" subtotalTop="0" showAll="0">
      <items count="3"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43"/>
    <pivotField dataField="1" compact="0" outline="0" subtotalTop="0" showAll="0" numFmtId="43"/>
    <pivotField compact="0" outline="0" subtotalTop="0" showAll="0"/>
    <pivotField axis="axisCol" compact="0" outline="0" subtotalTop="0" showAll="0">
      <items count="6">
        <item m="1" x="4"/>
        <item m="1" x="3"/>
        <item x="1"/>
        <item x="0"/>
        <item x="2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3">
        <item x="1"/>
        <item x="0"/>
        <item t="default"/>
      </items>
    </pivotField>
  </pivotFields>
  <rowFields count="2">
    <field x="13"/>
    <field x="1"/>
  </rowFields>
  <rowItems count="6">
    <i>
      <x/>
      <x v="1"/>
    </i>
    <i t="default">
      <x/>
    </i>
    <i>
      <x v="1"/>
      <x/>
    </i>
    <i r="1">
      <x v="1"/>
    </i>
    <i t="default">
      <x v="1"/>
    </i>
    <i t="grand">
      <x/>
    </i>
  </rowItems>
  <colFields count="1">
    <field x="10"/>
  </colFields>
  <colItems count="4">
    <i>
      <x v="2"/>
    </i>
    <i>
      <x v="3"/>
    </i>
    <i>
      <x v="4"/>
    </i>
    <i t="grand">
      <x/>
    </i>
  </colItems>
  <dataFields count="1">
    <dataField name="Sum of Amount Committed in US$ Eqv.                                         (Currency Exchange Rate applied as of        30-Sep-2013)" fld="8" baseField="0" baseItem="0" numFmtId="172"/>
  </dataFields>
  <formats count="2">
    <format dxfId="2">
      <pivotArea outline="0" fieldPosition="0"/>
    </format>
    <format dxfId="3">
      <pivotArea outline="0" fieldPosition="0" dataOnly="0" type="all"/>
    </format>
  </format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16" cacheId="20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I12" firstHeaderRow="1" firstDataRow="3" firstDataCol="2"/>
  <pivotFields count="14">
    <pivotField axis="axisRow" compact="0" outline="0" subtotalTop="0" showAll="0">
      <items count="5">
        <item x="2"/>
        <item x="0"/>
        <item x="1"/>
        <item x="3"/>
        <item t="default"/>
      </items>
    </pivotField>
    <pivotField axis="axisCol" compact="0" outline="0" subtotalTop="0" showAll="0">
      <items count="3"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43"/>
    <pivotField dataField="1" compact="0" outline="0" subtotalTop="0" showAll="0" numFmtId="43"/>
    <pivotField compact="0" outline="0" subtotalTop="0" showAll="0"/>
    <pivotField axis="axisCol" compact="0" outline="0" subtotalTop="0" showAll="0">
      <items count="6">
        <item m="1" x="4"/>
        <item m="1" x="3"/>
        <item x="1"/>
        <item x="0"/>
        <item x="2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3">
        <item x="1"/>
        <item x="0"/>
        <item t="default"/>
      </items>
    </pivotField>
  </pivotFields>
  <rowFields count="2">
    <field x="13"/>
    <field x="0"/>
  </rowFields>
  <rowItems count="7">
    <i>
      <x/>
      <x v="2"/>
    </i>
    <i t="default">
      <x/>
    </i>
    <i>
      <x v="1"/>
      <x/>
    </i>
    <i r="1">
      <x v="1"/>
    </i>
    <i r="1">
      <x v="3"/>
    </i>
    <i t="default">
      <x v="1"/>
    </i>
    <i t="grand">
      <x/>
    </i>
  </rowItems>
  <colFields count="2">
    <field x="1"/>
    <field x="10"/>
  </colFields>
  <colItems count="7">
    <i>
      <x/>
      <x v="2"/>
    </i>
    <i r="1">
      <x v="4"/>
    </i>
    <i t="default">
      <x/>
    </i>
    <i>
      <x v="1"/>
      <x v="2"/>
    </i>
    <i r="1">
      <x v="3"/>
    </i>
    <i t="default">
      <x v="1"/>
    </i>
    <i t="grand">
      <x/>
    </i>
  </colItems>
  <dataFields count="1">
    <dataField name="Sum of Amount Committed in US$ Eqv.                                         (Currency Exchange Rate applied as of        30-Sep-2013)" fld="8" baseField="0" baseItem="0" numFmtId="172"/>
  </dataFields>
  <formats count="2">
    <format dxfId="2">
      <pivotArea outline="0" fieldPosition="0"/>
    </format>
    <format dxfId="3">
      <pivotArea outline="0" fieldPosition="0" dataOnly="0" type="all"/>
    </format>
  </format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2" cacheId="2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D14" firstHeaderRow="1" firstDataRow="2" firstDataCol="1"/>
  <pivotFields count="21">
    <pivotField compact="0" outline="0" subtotalTop="0" showAll="0"/>
    <pivotField axis="axisCol" compact="0" outline="0" subtotalTop="0" showAll="0">
      <items count="3"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4"/>
    <pivotField compact="0" outline="0" subtotalTop="0" showAll="0" numFmtId="4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10">
        <item x="7"/>
        <item x="2"/>
        <item x="6"/>
        <item x="3"/>
        <item x="5"/>
        <item x="0"/>
        <item x="8"/>
        <item x="1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17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1"/>
  </colFields>
  <colItems count="3">
    <i>
      <x/>
    </i>
    <i>
      <x v="1"/>
    </i>
    <i t="grand">
      <x/>
    </i>
  </colItems>
  <dataFields count="1">
    <dataField name="Sum of Disbursement                 July-Jun                           2012-13                         [$]                                                                                             " fld="10" baseField="0" baseItem="0" numFmtId="172"/>
  </dataFields>
  <formats count="1">
    <format dxfId="2">
      <pivotArea outline="0" fieldPosition="0"/>
    </format>
  </format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1" cacheId="2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F66" firstHeaderRow="1" firstDataRow="2" firstDataCol="3"/>
  <pivotFields count="21">
    <pivotField compact="0" outline="0" subtotalTop="0" showAll="0"/>
    <pivotField axis="axisCol" compact="0" outline="0" subtotalTop="0" showAll="0">
      <items count="3"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4"/>
    <pivotField compact="0" outline="0" subtotalTop="0" showAll="0" numFmtId="4" defaultSubtotal="0"/>
    <pivotField compact="0" outline="0" subtotalTop="0" showAll="0" defaultSubtotal="0"/>
    <pivotField dataField="1" compact="0" outline="0" subtotalTop="0" showAl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axis="axisRow" compact="0" outline="0" subtotalTop="0" showAll="0">
      <items count="5">
        <item x="2"/>
        <item x="1"/>
        <item x="0"/>
        <item m="1" x="3"/>
        <item t="default"/>
      </items>
    </pivotField>
    <pivotField axis="axisRow" compact="0" outline="0" subtotalTop="0" showAll="0">
      <items count="10">
        <item x="2"/>
        <item x="6"/>
        <item x="3"/>
        <item x="5"/>
        <item x="0"/>
        <item x="8"/>
        <item x="1"/>
        <item x="4"/>
        <item x="7"/>
        <item t="default"/>
      </items>
    </pivotField>
    <pivotField axis="axisRow" compact="0" outline="0" subtotalTop="0" showAll="0">
      <items count="22">
        <item x="20"/>
        <item x="4"/>
        <item x="17"/>
        <item x="12"/>
        <item x="1"/>
        <item x="16"/>
        <item x="5"/>
        <item x="15"/>
        <item x="14"/>
        <item x="13"/>
        <item x="10"/>
        <item x="6"/>
        <item x="2"/>
        <item x="11"/>
        <item x="8"/>
        <item x="3"/>
        <item x="7"/>
        <item x="9"/>
        <item x="0"/>
        <item x="18"/>
        <item x="19"/>
        <item t="default"/>
      </items>
    </pivotField>
    <pivotField compact="0" outline="0" subtotalTop="0" showAll="0"/>
    <pivotField compact="0" outline="0" subtotalTop="0" showAll="0"/>
  </pivotFields>
  <rowFields count="3">
    <field x="16"/>
    <field x="17"/>
    <field x="18"/>
  </rowFields>
  <rowItems count="62">
    <i>
      <x/>
      <x v="1"/>
      <x v="1"/>
    </i>
    <i t="default" r="1">
      <x v="1"/>
    </i>
    <i t="default">
      <x/>
    </i>
    <i>
      <x v="1"/>
      <x/>
      <x v="1"/>
    </i>
    <i r="2">
      <x v="3"/>
    </i>
    <i r="2">
      <x v="6"/>
    </i>
    <i r="2">
      <x v="7"/>
    </i>
    <i r="2">
      <x v="12"/>
    </i>
    <i r="2">
      <x v="19"/>
    </i>
    <i t="default" r="1">
      <x/>
    </i>
    <i r="1">
      <x v="2"/>
      <x v="2"/>
    </i>
    <i t="default" r="1">
      <x v="2"/>
    </i>
    <i r="1">
      <x v="3"/>
      <x v="18"/>
    </i>
    <i t="default" r="1">
      <x v="3"/>
    </i>
    <i r="1">
      <x v="5"/>
      <x v="6"/>
    </i>
    <i r="2">
      <x v="12"/>
    </i>
    <i t="default" r="1">
      <x v="5"/>
    </i>
    <i r="1">
      <x v="7"/>
      <x v="1"/>
    </i>
    <i t="default" r="1">
      <x v="7"/>
    </i>
    <i r="1">
      <x v="8"/>
      <x/>
    </i>
    <i t="default" r="1">
      <x v="8"/>
    </i>
    <i t="default">
      <x v="1"/>
    </i>
    <i>
      <x v="2"/>
      <x v="2"/>
      <x v="1"/>
    </i>
    <i r="2">
      <x v="2"/>
    </i>
    <i r="2">
      <x v="3"/>
    </i>
    <i r="2">
      <x v="7"/>
    </i>
    <i r="2">
      <x v="11"/>
    </i>
    <i t="default" r="1">
      <x v="2"/>
    </i>
    <i r="1">
      <x v="4"/>
      <x v="18"/>
    </i>
    <i t="default" r="1">
      <x v="4"/>
    </i>
    <i r="1">
      <x v="5"/>
      <x v="3"/>
    </i>
    <i r="2">
      <x v="4"/>
    </i>
    <i r="2">
      <x v="6"/>
    </i>
    <i r="2">
      <x v="7"/>
    </i>
    <i r="2">
      <x v="10"/>
    </i>
    <i r="2">
      <x v="16"/>
    </i>
    <i t="default" r="1">
      <x v="5"/>
    </i>
    <i r="1">
      <x v="6"/>
      <x v="1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20"/>
    </i>
    <i t="default" r="1">
      <x v="6"/>
    </i>
    <i r="1">
      <x v="7"/>
      <x v="11"/>
    </i>
    <i r="2">
      <x v="15"/>
    </i>
    <i r="2">
      <x v="16"/>
    </i>
    <i t="default" r="1">
      <x v="7"/>
    </i>
    <i t="default">
      <x v="2"/>
    </i>
    <i t="grand">
      <x/>
    </i>
  </rowItems>
  <colFields count="1">
    <field x="1"/>
  </colFields>
  <colItems count="3">
    <i>
      <x/>
    </i>
    <i>
      <x v="1"/>
    </i>
    <i t="grand">
      <x/>
    </i>
  </colItems>
  <dataFields count="1">
    <dataField name="Sum of Disbursement                 July-Jun                           2012-13                         [$]                                                                                             " fld="10" baseField="0" baseItem="0" numFmtId="172"/>
  </dataFields>
  <formats count="1">
    <format dxfId="2">
      <pivotArea outline="0" fieldPosition="0"/>
    </format>
  </format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4" cacheId="2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R34" firstHeaderRow="1" firstDataRow="3" firstDataCol="2"/>
  <pivotFields count="21">
    <pivotField axis="axisRow" compact="0" outline="0" subtotalTop="0" showAll="0">
      <items count="2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3"/>
        <item x="24"/>
        <item x="25"/>
        <item x="22"/>
        <item t="default"/>
      </items>
    </pivotField>
    <pivotField axis="axisCol" compact="0" outline="0" subtotalTop="0" showAll="0">
      <items count="3"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4" defaultSubtotal="0"/>
    <pivotField compact="0" outline="0" subtotalTop="0" showAll="0" defaultSubtotal="0"/>
    <pivotField dataField="1" compact="0" outline="0" subtotalTop="0" showAl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/>
    <pivotField axis="axisCol" compact="0" outline="0" subtotalTop="0" showAll="0">
      <items count="10">
        <item x="2"/>
        <item x="6"/>
        <item x="3"/>
        <item x="5"/>
        <item x="0"/>
        <item x="8"/>
        <item x="1"/>
        <item x="4"/>
        <item x="7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3">
        <item x="1"/>
        <item x="0"/>
        <item t="default"/>
      </items>
    </pivotField>
  </pivotFields>
  <rowFields count="2">
    <field x="20"/>
    <field x="0"/>
  </rowFields>
  <rowItems count="29">
    <i>
      <x/>
      <x v="1"/>
    </i>
    <i r="1">
      <x v="2"/>
    </i>
    <i r="1">
      <x v="3"/>
    </i>
    <i r="1">
      <x v="6"/>
    </i>
    <i r="1">
      <x v="8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1"/>
    </i>
    <i r="1">
      <x v="22"/>
    </i>
    <i r="1">
      <x v="24"/>
    </i>
    <i r="1">
      <x v="25"/>
    </i>
    <i t="default">
      <x/>
    </i>
    <i>
      <x v="1"/>
      <x/>
    </i>
    <i r="1">
      <x v="4"/>
    </i>
    <i r="1">
      <x v="5"/>
    </i>
    <i r="1">
      <x v="7"/>
    </i>
    <i r="1">
      <x v="9"/>
    </i>
    <i r="1">
      <x v="10"/>
    </i>
    <i r="1">
      <x v="11"/>
    </i>
    <i r="1">
      <x v="12"/>
    </i>
    <i r="1">
      <x v="13"/>
    </i>
    <i r="1">
      <x v="20"/>
    </i>
    <i r="1">
      <x v="23"/>
    </i>
    <i t="default">
      <x v="1"/>
    </i>
    <i t="grand">
      <x/>
    </i>
  </rowItems>
  <colFields count="2">
    <field x="1"/>
    <field x="17"/>
  </colFields>
  <colItems count="16">
    <i>
      <x/>
      <x/>
    </i>
    <i r="1">
      <x v="2"/>
    </i>
    <i r="1">
      <x v="5"/>
    </i>
    <i r="1">
      <x v="6"/>
    </i>
    <i r="1">
      <x v="7"/>
    </i>
    <i r="1">
      <x v="8"/>
    </i>
    <i t="default">
      <x/>
    </i>
    <i>
      <x v="1"/>
      <x/>
    </i>
    <i r="1">
      <x v="1"/>
    </i>
    <i r="1">
      <x v="2"/>
    </i>
    <i r="1">
      <x v="3"/>
    </i>
    <i r="1">
      <x v="4"/>
    </i>
    <i r="1">
      <x v="6"/>
    </i>
    <i r="1">
      <x v="7"/>
    </i>
    <i t="default">
      <x v="1"/>
    </i>
    <i t="grand">
      <x/>
    </i>
  </colItems>
  <dataFields count="1">
    <dataField name="Sum of Disbursement                 July-Jun                           2012-13                         [$]                                                                                             " fld="10" baseField="0" baseItem="0"/>
  </dataFields>
  <formats count="7">
    <format dxfId="2">
      <pivotArea outline="0" fieldPosition="0"/>
    </format>
    <format dxfId="2">
      <pivotArea outline="0" fieldPosition="0" dataOnly="0" labelOnly="1">
        <references count="1">
          <reference field="1" defaultSubtotal="1" count="1">
            <x v="0"/>
          </reference>
        </references>
      </pivotArea>
    </format>
    <format dxfId="2">
      <pivotArea outline="0" fieldPosition="0" dataOnly="0" labelOnly="1">
        <references count="1">
          <reference field="1" defaultSubtotal="1" count="1">
            <x v="1"/>
          </reference>
        </references>
      </pivotArea>
    </format>
    <format dxfId="2">
      <pivotArea outline="0" fieldPosition="0" dataOnly="0" grandCol="1" labelOnly="1"/>
    </format>
    <format dxfId="2">
      <pivotArea outline="0" fieldPosition="0" dataOnly="0" labelOnly="1">
        <references count="2">
          <reference field="1" count="1">
            <x v="0"/>
          </reference>
          <reference field="17" count="6">
            <x v="0"/>
            <x v="1"/>
            <x v="2"/>
            <x v="5"/>
            <x v="6"/>
            <x v="7"/>
          </reference>
        </references>
      </pivotArea>
    </format>
    <format dxfId="2">
      <pivotArea outline="0" fieldPosition="0" dataOnly="0" labelOnly="1">
        <references count="2">
          <reference field="1" count="1">
            <x v="1"/>
          </reference>
          <reference field="17" count="7">
            <x v="0"/>
            <x v="1"/>
            <x v="2"/>
            <x v="3"/>
            <x v="4"/>
            <x v="6"/>
            <x v="7"/>
          </reference>
        </references>
      </pivotArea>
    </format>
    <format dxfId="15">
      <pivotArea outline="0" fieldPosition="0" dataOnly="0" type="all"/>
    </format>
  </format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4" cacheId="2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L11" firstHeaderRow="1" firstDataRow="2" firstDataCol="2"/>
  <pivotFields count="21">
    <pivotField compact="0" outline="0" subtotalTop="0" showAll="0"/>
    <pivotField axis="axisRow" compact="0" outline="0" subtotalTop="0" showAll="0">
      <items count="3"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4" defaultSubtotal="0"/>
    <pivotField compact="0" outline="0" subtotalTop="0" showAll="0" defaultSubtotal="0"/>
    <pivotField dataField="1" compact="0" outline="0" subtotalTop="0" showAl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/>
    <pivotField axis="axisCol" compact="0" outline="0" subtotalTop="0" showAll="0">
      <items count="10">
        <item x="2"/>
        <item x="6"/>
        <item x="3"/>
        <item x="5"/>
        <item x="0"/>
        <item x="8"/>
        <item x="1"/>
        <item x="4"/>
        <item x="7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3">
        <item x="1"/>
        <item x="0"/>
        <item t="default"/>
      </items>
    </pivotField>
  </pivotFields>
  <rowFields count="2">
    <field x="20"/>
    <field x="1"/>
  </rowFields>
  <row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rowItems>
  <colFields count="1">
    <field x="17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colItems>
  <dataFields count="1">
    <dataField name="Sum of Disbursement                 July-Jun                           2012-13                         [$]                                                                                             " fld="10" baseField="0" baseItem="0"/>
  </dataFields>
  <formats count="4">
    <format dxfId="2">
      <pivotArea outline="0" fieldPosition="0"/>
    </format>
    <format dxfId="2">
      <pivotArea outline="0" fieldPosition="0" dataOnly="0" labelOnly="1">
        <references count="1">
          <reference field="1" defaultSubtotal="1" count="1">
            <x v="0"/>
          </reference>
        </references>
      </pivotArea>
    </format>
    <format dxfId="2">
      <pivotArea outline="0" fieldPosition="0" dataOnly="0" labelOnly="1">
        <references count="1">
          <reference field="1" defaultSubtotal="1" count="1">
            <x v="1"/>
          </reference>
        </references>
      </pivotArea>
    </format>
    <format dxfId="2">
      <pivotArea outline="0" fieldPosition="0" dataOnly="0" grandCol="1" labelOnly="1"/>
    </format>
  </format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4" cacheId="19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L32" firstHeaderRow="1" firstDataRow="2" firstDataCol="2"/>
  <pivotFields count="21">
    <pivotField axis="axisRow" compact="0" outline="0" subtotalTop="0" showAll="0">
      <items count="26">
        <item x="11"/>
        <item x="22"/>
        <item x="8"/>
        <item x="13"/>
        <item x="24"/>
        <item x="3"/>
        <item x="0"/>
        <item x="14"/>
        <item x="1"/>
        <item x="4"/>
        <item x="5"/>
        <item x="15"/>
        <item x="18"/>
        <item x="2"/>
        <item x="9"/>
        <item x="19"/>
        <item x="21"/>
        <item x="16"/>
        <item x="20"/>
        <item x="6"/>
        <item x="17"/>
        <item x="10"/>
        <item x="7"/>
        <item x="23"/>
        <item x="1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10">
        <item x="8"/>
        <item x="2"/>
        <item x="4"/>
        <item x="1"/>
        <item x="3"/>
        <item x="5"/>
        <item x="7"/>
        <item x="0"/>
        <item x="6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</pivotFields>
  <rowFields count="2">
    <field x="20"/>
    <field x="0"/>
  </rowFields>
  <rowItems count="28">
    <i>
      <x/>
      <x v="1"/>
    </i>
    <i r="1">
      <x v="2"/>
    </i>
    <i r="1">
      <x v="3"/>
    </i>
    <i r="1">
      <x v="6"/>
    </i>
    <i r="1">
      <x v="8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1"/>
    </i>
    <i r="1">
      <x v="22"/>
    </i>
    <i r="1">
      <x v="24"/>
    </i>
    <i t="default">
      <x/>
    </i>
    <i>
      <x v="1"/>
      <x/>
    </i>
    <i r="1">
      <x v="4"/>
    </i>
    <i r="1">
      <x v="5"/>
    </i>
    <i r="1">
      <x v="7"/>
    </i>
    <i r="1">
      <x v="9"/>
    </i>
    <i r="1">
      <x v="10"/>
    </i>
    <i r="1">
      <x v="11"/>
    </i>
    <i r="1">
      <x v="12"/>
    </i>
    <i r="1">
      <x v="13"/>
    </i>
    <i r="1">
      <x v="20"/>
    </i>
    <i r="1">
      <x v="23"/>
    </i>
    <i t="default">
      <x v="1"/>
    </i>
    <i t="grand">
      <x/>
    </i>
  </rowItems>
  <colFields count="1">
    <field x="17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colItems>
  <dataFields count="1">
    <dataField name="Sum of Disbursement                 July-Sep                           2013-14                         [$]                                                                                             " fld="10" baseField="0" baseItem="0" numFmtId="172"/>
  </dataFields>
  <formats count="2">
    <format dxfId="2">
      <pivotArea outline="0" fieldPosition="0"/>
    </format>
    <format dxfId="2">
      <pivotArea outline="0" fieldPosition="0" dataOnly="0" grandCol="1" labelOnly="1"/>
    </format>
  </format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4" cacheId="19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E32" firstHeaderRow="1" firstDataRow="2" firstDataCol="2"/>
  <pivotFields count="21">
    <pivotField axis="axisRow" compact="0" outline="0" subtotalTop="0" showAll="0">
      <items count="26">
        <item x="11"/>
        <item x="22"/>
        <item x="8"/>
        <item x="13"/>
        <item x="24"/>
        <item x="3"/>
        <item x="0"/>
        <item x="14"/>
        <item x="1"/>
        <item x="4"/>
        <item x="5"/>
        <item x="15"/>
        <item x="18"/>
        <item x="2"/>
        <item x="9"/>
        <item x="19"/>
        <item x="21"/>
        <item x="16"/>
        <item x="20"/>
        <item x="6"/>
        <item x="17"/>
        <item x="10"/>
        <item x="7"/>
        <item x="23"/>
        <item x="12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</pivotFields>
  <rowFields count="2">
    <field x="20"/>
    <field x="0"/>
  </rowFields>
  <rowItems count="28">
    <i>
      <x/>
      <x v="1"/>
    </i>
    <i r="1">
      <x v="2"/>
    </i>
    <i r="1">
      <x v="3"/>
    </i>
    <i r="1">
      <x v="6"/>
    </i>
    <i r="1">
      <x v="8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1"/>
    </i>
    <i r="1">
      <x v="22"/>
    </i>
    <i r="1">
      <x v="24"/>
    </i>
    <i t="default">
      <x/>
    </i>
    <i>
      <x v="1"/>
      <x/>
    </i>
    <i r="1">
      <x v="4"/>
    </i>
    <i r="1">
      <x v="5"/>
    </i>
    <i r="1">
      <x v="7"/>
    </i>
    <i r="1">
      <x v="9"/>
    </i>
    <i r="1">
      <x v="10"/>
    </i>
    <i r="1">
      <x v="11"/>
    </i>
    <i r="1">
      <x v="12"/>
    </i>
    <i r="1">
      <x v="13"/>
    </i>
    <i r="1">
      <x v="20"/>
    </i>
    <i r="1">
      <x v="23"/>
    </i>
    <i t="default">
      <x v="1"/>
    </i>
    <i t="grand">
      <x/>
    </i>
  </rowItems>
  <colFields count="1">
    <field x="1"/>
  </colFields>
  <colItems count="3">
    <i>
      <x/>
    </i>
    <i>
      <x v="1"/>
    </i>
    <i t="grand">
      <x/>
    </i>
  </colItems>
  <dataFields count="1">
    <dataField name="Sum of Disbursement                 July-Sep                           2013-14                         [$]                                                                                             " fld="10" baseField="0" baseItem="0" numFmtId="172"/>
  </dataFields>
  <formats count="2">
    <format dxfId="2">
      <pivotArea outline="0" fieldPosition="0"/>
    </format>
    <format dxfId="2">
      <pivotArea outline="0" fieldPosition="0" dataOnly="0" grandCol="1" labelOnly="1"/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0" cacheId="2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6:G24" firstHeaderRow="1" firstDataRow="2" firstDataCol="2"/>
  <pivotFields count="14">
    <pivotField axis="axisRow" compact="0" outline="0" subtotalTop="0" showAll="0">
      <items count="15">
        <item x="6"/>
        <item x="10"/>
        <item x="12"/>
        <item x="0"/>
        <item x="1"/>
        <item x="2"/>
        <item x="3"/>
        <item x="4"/>
        <item x="5"/>
        <item x="7"/>
        <item x="8"/>
        <item x="9"/>
        <item x="11"/>
        <item x="1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43"/>
    <pivotField dataField="1" compact="0" outline="0" subtotalTop="0" showAll="0" numFmtId="43"/>
    <pivotField compact="0" outline="0" subtotalTop="0" showAll="0"/>
    <pivotField axis="axisCol" compact="0" outline="0" subtotalTop="0" showAll="0">
      <items count="5">
        <item x="3"/>
        <item x="0"/>
        <item x="2"/>
        <item x="1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3">
        <item x="1"/>
        <item x="0"/>
        <item t="default"/>
      </items>
    </pivotField>
  </pivotFields>
  <rowFields count="2">
    <field x="13"/>
    <field x="0"/>
  </rowFields>
  <rowItems count="17">
    <i>
      <x/>
      <x v="1"/>
    </i>
    <i r="1">
      <x v="4"/>
    </i>
    <i r="1">
      <x v="6"/>
    </i>
    <i r="1">
      <x v="7"/>
    </i>
    <i r="1">
      <x v="10"/>
    </i>
    <i r="1">
      <x v="11"/>
    </i>
    <i r="1">
      <x v="12"/>
    </i>
    <i r="1">
      <x v="13"/>
    </i>
    <i t="default">
      <x/>
    </i>
    <i>
      <x v="1"/>
      <x/>
    </i>
    <i r="1">
      <x v="2"/>
    </i>
    <i r="1">
      <x v="3"/>
    </i>
    <i r="1">
      <x v="5"/>
    </i>
    <i r="1">
      <x v="8"/>
    </i>
    <i r="1">
      <x v="9"/>
    </i>
    <i t="default">
      <x v="1"/>
    </i>
    <i t="grand">
      <x/>
    </i>
  </rowItems>
  <colFields count="1">
    <field x="10"/>
  </colFields>
  <colItems count="5">
    <i>
      <x/>
    </i>
    <i>
      <x v="1"/>
    </i>
    <i>
      <x v="2"/>
    </i>
    <i>
      <x v="3"/>
    </i>
    <i t="grand">
      <x/>
    </i>
  </colItems>
  <dataFields count="1">
    <dataField name="Sum of Amount Committed in US$ Eqv.                                         (Currency Exchange Rate applied as of        30-June-2013)" fld="8" baseField="0" baseItem="0"/>
  </dataFields>
  <formats count="8">
    <format dxfId="2">
      <pivotArea outline="0" fieldPosition="0"/>
    </format>
    <format dxfId="4">
      <pivotArea outline="0" fieldPosition="0" dataOnly="0" type="all"/>
    </format>
    <format dxfId="6">
      <pivotArea outline="0" fieldPosition="0">
        <references count="1">
          <reference field="13" defaultSubtotal="1" count="1">
            <x v="0"/>
          </reference>
        </references>
      </pivotArea>
    </format>
    <format dxfId="6">
      <pivotArea outline="0" fieldPosition="0" dataOnly="0" labelOnly="1">
        <references count="1">
          <reference field="13" defaultSubtotal="1" count="1">
            <x v="0"/>
          </reference>
        </references>
      </pivotArea>
    </format>
    <format dxfId="6">
      <pivotArea outline="0" fieldPosition="0">
        <references count="1">
          <reference field="13" defaultSubtotal="1" count="1">
            <x v="1"/>
          </reference>
        </references>
      </pivotArea>
    </format>
    <format dxfId="6">
      <pivotArea outline="0" fieldPosition="0" grandRow="1"/>
    </format>
    <format dxfId="6">
      <pivotArea outline="0" fieldPosition="0" dataOnly="0" labelOnly="1">
        <references count="1">
          <reference field="13" defaultSubtotal="1" count="1">
            <x v="1"/>
          </reference>
        </references>
      </pivotArea>
    </format>
    <format dxfId="6">
      <pivotArea outline="0" fieldPosition="0" dataOnly="0" grandRow="1" labelOnly="1"/>
    </format>
  </formats>
  <pivotTableStyleInfo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9" cacheId="19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E11" firstHeaderRow="1" firstDataRow="2" firstDataCol="2"/>
  <pivotFields count="21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</pivotFields>
  <rowFields count="2">
    <field x="20"/>
    <field x="1"/>
  </rowFields>
  <row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Undisbursed      as on          30.06.2013            [$]" fld="9" baseField="0" baseItem="0"/>
    <dataField name="Sum of Disbursement                 July-Sep                           2013-14                         [$]                                                                                             " fld="10" baseField="0" baseItem="0"/>
    <dataField name="Sum of Undisbursed                  as on                30.09.2012                        [$]" fld="11" baseField="0" baseItem="0"/>
  </dataFields>
  <formats count="1">
    <format dxfId="2">
      <pivotArea outline="0" fieldPosition="0"/>
    </format>
  </formats>
  <pivotTableStyleInfo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11" cacheId="19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F66" firstHeaderRow="1" firstDataRow="2" firstDataCol="3"/>
  <pivotFields count="21"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4">
        <item x="2"/>
        <item x="1"/>
        <item x="0"/>
        <item t="default"/>
      </items>
    </pivotField>
    <pivotField axis="axisRow" compact="0" outline="0" subtotalTop="0" showAll="0">
      <items count="10">
        <item x="8"/>
        <item x="2"/>
        <item x="4"/>
        <item x="1"/>
        <item x="3"/>
        <item x="5"/>
        <item x="7"/>
        <item x="0"/>
        <item x="6"/>
        <item t="default"/>
      </items>
    </pivotField>
    <pivotField axis="axisRow" compact="0" outline="0" subtotalTop="0" showAll="0">
      <items count="22">
        <item x="20"/>
        <item x="5"/>
        <item x="16"/>
        <item x="14"/>
        <item x="4"/>
        <item x="0"/>
        <item x="18"/>
        <item x="7"/>
        <item x="9"/>
        <item x="3"/>
        <item x="1"/>
        <item x="8"/>
        <item x="17"/>
        <item x="15"/>
        <item x="10"/>
        <item x="2"/>
        <item x="11"/>
        <item x="6"/>
        <item x="12"/>
        <item x="19"/>
        <item x="13"/>
        <item t="default"/>
      </items>
    </pivotField>
    <pivotField compact="0" outline="0" subtotalTop="0" showAll="0"/>
    <pivotField compact="0" outline="0" subtotalTop="0" showAll="0"/>
  </pivotFields>
  <rowFields count="3">
    <field x="16"/>
    <field x="17"/>
    <field x="18"/>
  </rowFields>
  <rowItems count="62">
    <i>
      <x/>
      <x v="2"/>
      <x v="1"/>
    </i>
    <i t="default" r="1">
      <x v="2"/>
    </i>
    <i t="default">
      <x/>
    </i>
    <i>
      <x v="1"/>
      <x/>
      <x/>
    </i>
    <i t="default" r="1">
      <x/>
    </i>
    <i r="1">
      <x v="1"/>
      <x v="1"/>
    </i>
    <i r="2">
      <x v="2"/>
    </i>
    <i r="2">
      <x v="4"/>
    </i>
    <i r="2">
      <x v="9"/>
    </i>
    <i r="2">
      <x v="10"/>
    </i>
    <i r="2">
      <x v="15"/>
    </i>
    <i t="default" r="1">
      <x v="1"/>
    </i>
    <i r="1">
      <x v="4"/>
      <x v="7"/>
    </i>
    <i t="default" r="1">
      <x v="4"/>
    </i>
    <i r="1">
      <x v="6"/>
      <x v="3"/>
    </i>
    <i r="2">
      <x v="9"/>
    </i>
    <i r="2">
      <x v="15"/>
    </i>
    <i t="default" r="1">
      <x v="6"/>
    </i>
    <i r="1">
      <x v="8"/>
      <x v="1"/>
    </i>
    <i t="default" r="1">
      <x v="8"/>
    </i>
    <i t="default">
      <x v="1"/>
    </i>
    <i>
      <x v="2"/>
      <x v="3"/>
      <x v="1"/>
    </i>
    <i r="2">
      <x v="3"/>
    </i>
    <i r="2">
      <x v="4"/>
    </i>
    <i r="2">
      <x v="10"/>
    </i>
    <i r="2">
      <x v="14"/>
    </i>
    <i t="default" r="1">
      <x v="3"/>
    </i>
    <i r="1">
      <x v="5"/>
      <x v="8"/>
    </i>
    <i t="default" r="1">
      <x v="5"/>
    </i>
    <i r="1">
      <x v="6"/>
      <x v="1"/>
    </i>
    <i r="2">
      <x v="4"/>
    </i>
    <i r="2">
      <x v="5"/>
    </i>
    <i r="2">
      <x v="9"/>
    </i>
    <i r="2">
      <x v="10"/>
    </i>
    <i r="2">
      <x v="13"/>
    </i>
    <i r="2">
      <x v="15"/>
    </i>
    <i r="2">
      <x v="19"/>
    </i>
    <i t="default" r="1">
      <x v="6"/>
    </i>
    <i r="1">
      <x v="7"/>
      <x v="1"/>
    </i>
    <i r="2">
      <x v="4"/>
    </i>
    <i r="2">
      <x v="5"/>
    </i>
    <i r="2">
      <x v="6"/>
    </i>
    <i r="2">
      <x v="7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t="default" r="1">
      <x v="7"/>
    </i>
    <i r="1">
      <x v="8"/>
      <x v="14"/>
    </i>
    <i r="2">
      <x v="18"/>
    </i>
    <i r="2">
      <x v="19"/>
    </i>
    <i t="default" r="1">
      <x v="8"/>
    </i>
    <i t="default">
      <x v="2"/>
    </i>
    <i t="grand">
      <x/>
    </i>
  </rowItems>
  <colFields count="1">
    <field x="1"/>
  </colFields>
  <colItems count="3">
    <i>
      <x/>
    </i>
    <i>
      <x v="1"/>
    </i>
    <i t="grand">
      <x/>
    </i>
  </colItems>
  <dataFields count="1">
    <dataField name="Sum of Disbursement                 July-Sep                           2013-14                         [$]                                                                                             " fld="10" baseField="0" baseItem="0" numFmtId="172"/>
  </dataFields>
  <formats count="1">
    <format dxfId="2">
      <pivotArea outline="0" fieldPosition="0"/>
    </format>
  </formats>
  <pivotTableStyleInfo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13" cacheId="19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D14" firstHeaderRow="1" firstDataRow="2" firstDataCol="1"/>
  <pivotFields count="21"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10">
        <item x="8"/>
        <item x="2"/>
        <item x="4"/>
        <item x="1"/>
        <item x="3"/>
        <item x="5"/>
        <item x="7"/>
        <item x="0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17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1"/>
  </colFields>
  <colItems count="3">
    <i>
      <x/>
    </i>
    <i>
      <x v="1"/>
    </i>
    <i t="grand">
      <x/>
    </i>
  </colItems>
  <dataFields count="1">
    <dataField name="Sum of Disbursement                 July-Sep                           2013-14                         [$]                                                                                             " fld="10" baseField="0" baseItem="0" numFmtId="172"/>
  </dataFields>
  <formats count="1">
    <format dxfId="2">
      <pivotArea outline="0" fieldPosition="0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9" cacheId="2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6:G14" firstHeaderRow="1" firstDataRow="2" firstDataCol="2"/>
  <pivotFields count="14">
    <pivotField compact="0" outline="0" subtotalTop="0" showAll="0"/>
    <pivotField axis="axisRow" compact="0" outline="0" subtotalTop="0" showAll="0">
      <items count="3"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43"/>
    <pivotField dataField="1" compact="0" outline="0" subtotalTop="0" showAll="0" numFmtId="43"/>
    <pivotField compact="0" outline="0" subtotalTop="0" showAll="0"/>
    <pivotField axis="axisCol" compact="0" outline="0" subtotalTop="0" showAll="0">
      <items count="5">
        <item x="3"/>
        <item x="0"/>
        <item x="2"/>
        <item x="1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3">
        <item x="1"/>
        <item x="0"/>
        <item t="default"/>
      </items>
    </pivotField>
  </pivotFields>
  <rowFields count="2">
    <field x="13"/>
    <field x="1"/>
  </rowFields>
  <row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rowItems>
  <colFields count="1">
    <field x="10"/>
  </colFields>
  <colItems count="5">
    <i>
      <x/>
    </i>
    <i>
      <x v="1"/>
    </i>
    <i>
      <x v="2"/>
    </i>
    <i>
      <x v="3"/>
    </i>
    <i t="grand">
      <x/>
    </i>
  </colItems>
  <dataFields count="1">
    <dataField name="Sum of Amount Committed in US$ Eqv.                                         (Currency Exchange Rate applied as of        30-June-2013)" fld="8" baseField="0" baseItem="0"/>
  </dataFields>
  <formats count="11">
    <format dxfId="2">
      <pivotArea outline="0" fieldPosition="0"/>
    </format>
    <format dxfId="4">
      <pivotArea outline="0" fieldPosition="0" dataOnly="0" type="all"/>
    </format>
    <format dxfId="6">
      <pivotArea outline="0" fieldPosition="0">
        <references count="1">
          <reference field="13" defaultSubtotal="1" count="1">
            <x v="0"/>
          </reference>
        </references>
      </pivotArea>
    </format>
    <format dxfId="6">
      <pivotArea outline="0" fieldPosition="0" dataOnly="0" labelOnly="1">
        <references count="1">
          <reference field="13" defaultSubtotal="1" count="1">
            <x v="0"/>
          </reference>
        </references>
      </pivotArea>
    </format>
    <format dxfId="6">
      <pivotArea outline="0" fieldPosition="0">
        <references count="1">
          <reference field="13" defaultSubtotal="1" count="1">
            <x v="1"/>
          </reference>
        </references>
      </pivotArea>
    </format>
    <format dxfId="6">
      <pivotArea outline="0" fieldPosition="0" grandRow="1"/>
    </format>
    <format dxfId="6">
      <pivotArea outline="0" fieldPosition="0" dataOnly="0" labelOnly="1">
        <references count="1">
          <reference field="13" defaultSubtotal="1" count="1">
            <x v="1"/>
          </reference>
        </references>
      </pivotArea>
    </format>
    <format dxfId="6">
      <pivotArea outline="0" fieldPosition="0" dataOnly="0" grandRow="1" labelOnly="1"/>
    </format>
    <format dxfId="5">
      <pivotArea outline="0" fieldPosition="0" dataOnly="0" labelOnly="1">
        <references count="1">
          <reference field="13" defaultSubtotal="1" count="1">
            <x v="0"/>
          </reference>
        </references>
      </pivotArea>
    </format>
    <format dxfId="5">
      <pivotArea outline="0" fieldPosition="0" dataOnly="0" labelOnly="1">
        <references count="2">
          <reference field="1" count="0"/>
          <reference field="13" count="1">
            <x v="0"/>
          </reference>
        </references>
      </pivotArea>
    </format>
    <format dxfId="5">
      <pivotArea outline="0" fieldPosition="0" dataOnly="0" labelOnly="1">
        <references count="2">
          <reference field="1" count="0"/>
          <reference field="13" count="1">
            <x v="1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8" cacheId="2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8:K27" firstHeaderRow="1" firstDataRow="3" firstDataCol="2"/>
  <pivotFields count="14">
    <pivotField axis="axisRow" compact="0" outline="0" subtotalTop="0" showAll="0" sortType="ascending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Col" compact="0" outline="0" subtotalTop="0" showAll="0">
      <items count="3"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43"/>
    <pivotField dataField="1" compact="0" outline="0" subtotalTop="0" showAll="0" numFmtId="43"/>
    <pivotField compact="0" outline="0" subtotalTop="0" showAll="0"/>
    <pivotField axis="axisCol" compact="0" outline="0" subtotalTop="0" showAll="0">
      <items count="5">
        <item x="2"/>
        <item x="3"/>
        <item x="0"/>
        <item x="1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</pivotFields>
  <rowFields count="2">
    <field x="13"/>
    <field x="0"/>
  </rowFields>
  <rowItems count="17">
    <i>
      <x/>
      <x/>
    </i>
    <i r="1">
      <x v="2"/>
    </i>
    <i r="1">
      <x v="5"/>
    </i>
    <i r="1">
      <x v="6"/>
    </i>
    <i r="1">
      <x v="7"/>
    </i>
    <i r="1">
      <x v="12"/>
    </i>
    <i t="default">
      <x/>
    </i>
    <i>
      <x v="1"/>
      <x v="1"/>
    </i>
    <i r="1">
      <x v="3"/>
    </i>
    <i r="1">
      <x v="4"/>
    </i>
    <i r="1">
      <x v="8"/>
    </i>
    <i r="1">
      <x v="9"/>
    </i>
    <i r="1">
      <x v="10"/>
    </i>
    <i r="1">
      <x v="11"/>
    </i>
    <i r="1">
      <x v="13"/>
    </i>
    <i t="default">
      <x v="1"/>
    </i>
    <i t="grand">
      <x/>
    </i>
  </rowItems>
  <colFields count="2">
    <field x="1"/>
    <field x="10"/>
  </colFields>
  <colItems count="9">
    <i>
      <x/>
      <x v="1"/>
    </i>
    <i r="1">
      <x v="2"/>
    </i>
    <i r="1">
      <x v="3"/>
    </i>
    <i t="default">
      <x/>
    </i>
    <i>
      <x v="1"/>
      <x/>
    </i>
    <i r="1">
      <x v="2"/>
    </i>
    <i r="1">
      <x v="3"/>
    </i>
    <i t="default">
      <x v="1"/>
    </i>
    <i t="grand">
      <x/>
    </i>
  </colItems>
  <dataFields count="1">
    <dataField name="Sum of Amount Committed in US$ Eqv.                                         (Currency Exchange Rate applied as of        30-June-2013)" fld="8" baseField="0" baseItem="0"/>
  </dataFields>
  <formats count="21">
    <format dxfId="2">
      <pivotArea outline="0" fieldPosition="0"/>
    </format>
    <format dxfId="3">
      <pivotArea outline="0" fieldPosition="0" dataOnly="0" type="all"/>
    </format>
    <format dxfId="4">
      <pivotArea outline="0" fieldPosition="0"/>
    </format>
    <format dxfId="4">
      <pivotArea outline="0" fieldPosition="0" axis="axisRow" dataOnly="0" field="13" labelOnly="1" type="button"/>
    </format>
    <format dxfId="4">
      <pivotArea outline="0" fieldPosition="1" axis="axisRow" dataOnly="0" field="0" labelOnly="1" type="button"/>
    </format>
    <format dxfId="4">
      <pivotArea outline="0" fieldPosition="0" dataOnly="0" labelOnly="1">
        <references count="1">
          <reference field="13" count="0"/>
        </references>
      </pivotArea>
    </format>
    <format dxfId="4">
      <pivotArea outline="0" fieldPosition="0" dataOnly="0" labelOnly="1">
        <references count="1">
          <reference field="13" defaultSubtotal="1" count="0"/>
        </references>
      </pivotArea>
    </format>
    <format dxfId="4">
      <pivotArea outline="0" fieldPosition="0" dataOnly="0" grandRow="1" labelOnly="1"/>
    </format>
    <format dxfId="4">
      <pivotArea outline="0" fieldPosition="0" dataOnly="0" labelOnly="1">
        <references count="2">
          <reference field="0" count="1">
            <x v="10"/>
          </reference>
          <reference field="13" count="1">
            <x v="1"/>
          </reference>
        </references>
      </pivotArea>
    </format>
    <format dxfId="4">
      <pivotArea outline="0" fieldPosition="0" dataOnly="0" labelOnly="1">
        <references count="2">
          <reference field="0" count="2">
            <x v="6"/>
            <x v="12"/>
          </reference>
          <reference field="13" count="1">
            <x v="0"/>
          </reference>
        </references>
      </pivotArea>
    </format>
    <format dxfId="4">
      <pivotArea outline="0" fieldPosition="0" dataOnly="0" labelOnly="1">
        <references count="1">
          <reference field="1" defaultSubtotal="1" count="1">
            <x v="0"/>
          </reference>
        </references>
      </pivotArea>
    </format>
    <format dxfId="4">
      <pivotArea outline="0" fieldPosition="0" dataOnly="0" labelOnly="1">
        <references count="1">
          <reference field="1" defaultSubtotal="1" count="1">
            <x v="1"/>
          </reference>
        </references>
      </pivotArea>
    </format>
    <format dxfId="4">
      <pivotArea outline="0" fieldPosition="0" dataOnly="0" grandCol="1" labelOnly="1"/>
    </format>
    <format dxfId="4">
      <pivotArea outline="0" fieldPosition="0" dataOnly="0" labelOnly="1">
        <references count="2">
          <reference field="1" count="1">
            <x v="0"/>
          </reference>
          <reference field="10" count="2">
            <x v="1"/>
            <x v="3"/>
          </reference>
        </references>
      </pivotArea>
    </format>
    <format dxfId="4">
      <pivotArea outline="0" fieldPosition="0" dataOnly="0" labelOnly="1">
        <references count="2">
          <reference field="1" count="1">
            <x v="1"/>
          </reference>
          <reference field="10" count="2">
            <x v="2"/>
            <x v="3"/>
          </reference>
        </references>
      </pivotArea>
    </format>
    <format dxfId="6">
      <pivotArea outline="0" fieldPosition="0">
        <references count="1">
          <reference field="13" defaultSubtotal="1" count="1">
            <x v="1"/>
          </reference>
        </references>
      </pivotArea>
    </format>
    <format dxfId="6">
      <pivotArea outline="0" fieldPosition="0" dataOnly="0" labelOnly="1">
        <references count="1">
          <reference field="13" defaultSubtotal="1" count="1">
            <x v="1"/>
          </reference>
        </references>
      </pivotArea>
    </format>
    <format dxfId="6">
      <pivotArea outline="0" fieldPosition="0">
        <references count="1">
          <reference field="13" defaultSubtotal="1" count="1">
            <x v="0"/>
          </reference>
        </references>
      </pivotArea>
    </format>
    <format dxfId="6">
      <pivotArea outline="0" fieldPosition="0" dataOnly="0" labelOnly="1">
        <references count="1">
          <reference field="13" defaultSubtotal="1" count="1">
            <x v="0"/>
          </reference>
        </references>
      </pivotArea>
    </format>
    <format dxfId="6">
      <pivotArea outline="0" fieldPosition="0" grandRow="1"/>
    </format>
    <format dxfId="6">
      <pivotArea outline="0" fieldPosition="0" dataOnly="0" grandRow="1" labelOnly="1"/>
    </format>
  </format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5" cacheId="2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6:D12" firstHeaderRow="1" firstDataRow="2" firstDataCol="1"/>
  <pivotFields count="14">
    <pivotField compact="0" outline="0" subtotalTop="0" showAll="0"/>
    <pivotField axis="axisCol" compact="0" outline="0" subtotalTop="0" showAll="0" defaultSubtotal="0">
      <items count="2">
        <item x="1"/>
        <item x="0"/>
      </items>
    </pivotField>
    <pivotField compact="0" outline="0" subtotalTop="0" showAll="0" defaultSubtota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defaultSubtotal="0"/>
    <pivotField dataField="1" compact="0" outline="0" subtotalTop="0" showAll="0" numFmtId="43"/>
    <pivotField compact="0" outline="0" subtotalTop="0" showAll="0"/>
    <pivotField axis="axisRow" compact="0" outline="0" subtotalTop="0" showAll="0">
      <items count="5">
        <item x="3"/>
        <item x="0"/>
        <item x="2"/>
        <item x="1"/>
        <item t="default"/>
      </items>
    </pivotField>
    <pivotField compact="0" outline="0" subtotalTop="0" showAll="0" defaultSubtotal="0"/>
    <pivotField compact="0" outline="0" subtotalTop="0" showAll="0"/>
    <pivotField compact="0" outline="0" subtotalTop="0" showAll="0"/>
  </pivotFields>
  <rowFields count="1">
    <field x="10"/>
  </rowFields>
  <rowItems count="5">
    <i>
      <x/>
    </i>
    <i>
      <x v="1"/>
    </i>
    <i>
      <x v="2"/>
    </i>
    <i>
      <x v="3"/>
    </i>
    <i t="grand">
      <x/>
    </i>
  </rowItems>
  <colFields count="1">
    <field x="1"/>
  </colFields>
  <colItems count="3">
    <i>
      <x/>
    </i>
    <i>
      <x v="1"/>
    </i>
    <i t="grand">
      <x/>
    </i>
  </colItems>
  <dataFields count="1">
    <dataField name="Sum of Amount Committed in US$ Eqv.                                         (Currency Exchange Rate applied as of        30-June-2013)" fld="8" baseField="0" baseItem="0"/>
  </dataFields>
  <formats count="12">
    <format dxfId="2">
      <pivotArea outline="0" fieldPosition="0"/>
    </format>
    <format dxfId="4">
      <pivotArea outline="0" fieldPosition="0" dataOnly="0" grandRow="1" labelOnly="1"/>
    </format>
    <format dxfId="6">
      <pivotArea outline="0" fieldPosition="0" grandRow="1"/>
    </format>
    <format dxfId="6">
      <pivotArea outline="0" fieldPosition="0" dataOnly="0" grandRow="1" labelOnly="1"/>
    </format>
    <format dxfId="4">
      <pivotArea outline="0" fieldPosition="0"/>
    </format>
    <format dxfId="4">
      <pivotArea outline="0" fieldPosition="0" dataOnly="0" labelOnly="1">
        <references count="1">
          <reference field="10" count="0"/>
        </references>
      </pivotArea>
    </format>
    <format dxfId="4">
      <pivotArea outline="0" fieldPosition="0" dataOnly="0" grandRow="1" labelOnly="1"/>
    </format>
    <format dxfId="7">
      <pivotArea outline="0" fieldPosition="0">
        <references count="1">
          <reference field="10" count="0"/>
        </references>
      </pivotArea>
    </format>
    <format dxfId="7">
      <pivotArea outline="0" fieldPosition="0" dataOnly="0" labelOnly="1">
        <references count="1">
          <reference field="10" count="0"/>
        </references>
      </pivotArea>
    </format>
    <format dxfId="8">
      <pivotArea outline="0" fieldPosition="0"/>
    </format>
    <format dxfId="8">
      <pivotArea outline="0" fieldPosition="0" dataOnly="0" labelOnly="1">
        <references count="1">
          <reference field="10" count="0"/>
        </references>
      </pivotArea>
    </format>
    <format dxfId="8">
      <pivotArea outline="0" fieldPosition="0" dataOnly="0" grandRow="1" labelOnly="1"/>
    </format>
  </format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1" cacheId="2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7:F29" firstHeaderRow="1" firstDataRow="2" firstDataCol="3"/>
  <pivotFields count="14">
    <pivotField compact="0" outline="0" subtotalTop="0" showAll="0"/>
    <pivotField axis="axisCol" compact="0" outline="0" subtotalTop="0" showAll="0" defaultSubtotal="0">
      <items count="2">
        <item x="1"/>
        <item x="0"/>
      </items>
    </pivotField>
    <pivotField compact="0" outline="0" subtotalTop="0" showAll="0" defaultSubtota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defaultSubtotal="0"/>
    <pivotField dataField="1" compact="0" outline="0" subtotalTop="0" showAll="0" numFmtId="43"/>
    <pivotField axis="axisRow" compact="0" outline="0" subtotalTop="0" showAll="0">
      <items count="4">
        <item x="2"/>
        <item x="0"/>
        <item x="1"/>
        <item t="default"/>
      </items>
    </pivotField>
    <pivotField axis="axisRow" compact="0" outline="0" subtotalTop="0" showAll="0">
      <items count="5">
        <item x="3"/>
        <item x="0"/>
        <item x="1"/>
        <item x="2"/>
        <item t="default"/>
      </items>
    </pivotField>
    <pivotField axis="axisRow" compact="0" outline="0" subtotalTop="0" showAll="0" defaultSubtotal="0">
      <items count="10">
        <item x="9"/>
        <item x="6"/>
        <item x="2"/>
        <item x="0"/>
        <item x="1"/>
        <item x="3"/>
        <item x="4"/>
        <item x="5"/>
        <item x="7"/>
        <item x="8"/>
      </items>
    </pivotField>
    <pivotField compact="0" outline="0" subtotalTop="0" showAll="0"/>
    <pivotField compact="0" outline="0" subtotalTop="0" showAll="0"/>
  </pivotFields>
  <rowFields count="3">
    <field x="9"/>
    <field x="10"/>
    <field x="11"/>
  </rowFields>
  <rowItems count="21">
    <i>
      <x/>
      <x v="3"/>
      <x v="3"/>
    </i>
    <i t="default" r="1">
      <x v="3"/>
    </i>
    <i t="default">
      <x/>
    </i>
    <i>
      <x v="1"/>
      <x/>
      <x/>
    </i>
    <i t="default" r="1">
      <x/>
    </i>
    <i r="1">
      <x v="1"/>
      <x v="3"/>
    </i>
    <i r="2">
      <x v="7"/>
    </i>
    <i r="2">
      <x v="8"/>
    </i>
    <i t="default" r="1">
      <x v="1"/>
    </i>
    <i t="default">
      <x v="1"/>
    </i>
    <i>
      <x v="2"/>
      <x v="2"/>
      <x v="1"/>
    </i>
    <i r="2">
      <x v="2"/>
    </i>
    <i r="2">
      <x v="4"/>
    </i>
    <i r="2">
      <x v="5"/>
    </i>
    <i r="2">
      <x v="6"/>
    </i>
    <i r="2">
      <x v="7"/>
    </i>
    <i r="2">
      <x v="8"/>
    </i>
    <i r="2">
      <x v="9"/>
    </i>
    <i t="default" r="1">
      <x v="2"/>
    </i>
    <i t="default">
      <x v="2"/>
    </i>
    <i t="grand">
      <x/>
    </i>
  </rowItems>
  <colFields count="1">
    <field x="1"/>
  </colFields>
  <colItems count="3">
    <i>
      <x/>
    </i>
    <i>
      <x v="1"/>
    </i>
    <i t="grand">
      <x/>
    </i>
  </colItems>
  <dataFields count="1">
    <dataField name="Sum of Amount Committed in US$ Eqv.                                         (Currency Exchange Rate applied as of        30-June-2013)" fld="8" baseField="0" baseItem="0"/>
  </dataFields>
  <formats count="36">
    <format dxfId="2">
      <pivotArea outline="0" fieldPosition="0"/>
    </format>
    <format dxfId="4">
      <pivotArea outline="0" fieldPosition="0">
        <references count="1">
          <reference field="9" defaultSubtotal="1" count="0"/>
        </references>
      </pivotArea>
    </format>
    <format dxfId="4">
      <pivotArea outline="0" fieldPosition="0" axis="axisRow" dataOnly="0" field="9" labelOnly="1" type="button"/>
    </format>
    <format dxfId="4">
      <pivotArea outline="0" fieldPosition="1" axis="axisRow" dataOnly="0" field="10" labelOnly="1" type="button"/>
    </format>
    <format dxfId="4">
      <pivotArea outline="0" fieldPosition="2" axis="axisRow" dataOnly="0" field="11" labelOnly="1" type="button"/>
    </format>
    <format dxfId="4">
      <pivotArea outline="0" fieldPosition="0" dataOnly="0" labelOnly="1">
        <references count="1">
          <reference field="9" defaultSubtotal="1" count="0"/>
        </references>
      </pivotArea>
    </format>
    <format dxfId="4">
      <pivotArea outline="0" fieldPosition="0" dataOnly="0" labelOnly="1">
        <references count="1">
          <reference field="1" count="0"/>
        </references>
      </pivotArea>
    </format>
    <format dxfId="4">
      <pivotArea outline="0" fieldPosition="0" dataOnly="0" grandCol="1" labelOnly="1"/>
    </format>
    <format dxfId="6">
      <pivotArea outline="0" fieldPosition="0">
        <references count="1">
          <reference field="9" defaultSubtotal="1" count="1">
            <x v="2"/>
          </reference>
        </references>
      </pivotArea>
    </format>
    <format dxfId="6">
      <pivotArea outline="0" fieldPosition="0" dataOnly="0" labelOnly="1">
        <references count="1">
          <reference field="9" defaultSubtotal="1" count="1">
            <x v="2"/>
          </reference>
        </references>
      </pivotArea>
    </format>
    <format dxfId="9">
      <pivotArea outline="0" fieldPosition="0" grandRow="1"/>
    </format>
    <format dxfId="9">
      <pivotArea outline="0" fieldPosition="0" dataOnly="0" grandRow="1" labelOnly="1"/>
    </format>
    <format dxfId="4">
      <pivotArea outline="0" fieldPosition="0"/>
    </format>
    <format dxfId="4">
      <pivotArea outline="0" fieldPosition="0" dataOnly="0" labelOnly="1">
        <references count="1">
          <reference field="9" count="0"/>
        </references>
      </pivotArea>
    </format>
    <format dxfId="4">
      <pivotArea outline="0" fieldPosition="0" dataOnly="0" labelOnly="1">
        <references count="1">
          <reference field="9" defaultSubtotal="1" count="0"/>
        </references>
      </pivotArea>
    </format>
    <format dxfId="4">
      <pivotArea outline="0" fieldPosition="0" dataOnly="0" grandRow="1" labelOnly="1"/>
    </format>
    <format dxfId="4">
      <pivotArea outline="0" fieldPosition="0" dataOnly="0" labelOnly="1">
        <references count="2">
          <reference field="9" count="1">
            <x v="0"/>
          </reference>
          <reference field="10" count="1">
            <x v="3"/>
          </reference>
        </references>
      </pivotArea>
    </format>
    <format dxfId="4">
      <pivotArea outline="0" fieldPosition="0" dataOnly="0" labelOnly="1">
        <references count="2">
          <reference field="9" count="1">
            <x v="0"/>
          </reference>
          <reference field="10" defaultSubtotal="1" count="1">
            <x v="3"/>
          </reference>
        </references>
      </pivotArea>
    </format>
    <format dxfId="4">
      <pivotArea outline="0" fieldPosition="0" dataOnly="0" labelOnly="1">
        <references count="2">
          <reference field="9" count="1">
            <x v="1"/>
          </reference>
          <reference field="10" count="2">
            <x v="0"/>
            <x v="1"/>
          </reference>
        </references>
      </pivotArea>
    </format>
    <format dxfId="4">
      <pivotArea outline="0" fieldPosition="0" dataOnly="0" labelOnly="1">
        <references count="2">
          <reference field="9" count="1">
            <x v="1"/>
          </reference>
          <reference field="10" defaultSubtotal="1" count="2">
            <x v="0"/>
            <x v="1"/>
          </reference>
        </references>
      </pivotArea>
    </format>
    <format dxfId="4">
      <pivotArea outline="0" fieldPosition="0" dataOnly="0" labelOnly="1">
        <references count="2">
          <reference field="9" count="1">
            <x v="2"/>
          </reference>
          <reference field="10" count="1">
            <x v="2"/>
          </reference>
        </references>
      </pivotArea>
    </format>
    <format dxfId="4">
      <pivotArea outline="0" fieldPosition="0" dataOnly="0" labelOnly="1">
        <references count="2">
          <reference field="9" count="1">
            <x v="2"/>
          </reference>
          <reference field="10" defaultSubtotal="1" count="1">
            <x v="2"/>
          </reference>
        </references>
      </pivotArea>
    </format>
    <format dxfId="4">
      <pivotArea outline="0" fieldPosition="0" dataOnly="0" labelOnly="1">
        <references count="3">
          <reference field="9" count="1">
            <x v="0"/>
          </reference>
          <reference field="10" count="1">
            <x v="3"/>
          </reference>
          <reference field="11" count="1">
            <x v="3"/>
          </reference>
        </references>
      </pivotArea>
    </format>
    <format dxfId="4">
      <pivotArea outline="0" fieldPosition="0" dataOnly="0" labelOnly="1">
        <references count="3">
          <reference field="9" count="1">
            <x v="1"/>
          </reference>
          <reference field="10" count="1">
            <x v="0"/>
          </reference>
          <reference field="11" count="1">
            <x v="0"/>
          </reference>
        </references>
      </pivotArea>
    </format>
    <format dxfId="4">
      <pivotArea outline="0" fieldPosition="0" dataOnly="0" labelOnly="1">
        <references count="3">
          <reference field="9" count="1">
            <x v="1"/>
          </reference>
          <reference field="10" count="1">
            <x v="1"/>
          </reference>
          <reference field="11" count="3">
            <x v="3"/>
            <x v="7"/>
            <x v="8"/>
          </reference>
        </references>
      </pivotArea>
    </format>
    <format dxfId="4">
      <pivotArea outline="0" fieldPosition="0" dataOnly="0" labelOnly="1">
        <references count="3">
          <reference field="9" count="1">
            <x v="2"/>
          </reference>
          <reference field="10" count="1">
            <x v="2"/>
          </reference>
          <reference field="11" count="8">
            <x v="1"/>
            <x v="2"/>
            <x v="4"/>
            <x v="5"/>
            <x v="6"/>
            <x v="7"/>
            <x v="8"/>
            <x v="9"/>
          </reference>
        </references>
      </pivotArea>
    </format>
    <format dxfId="6">
      <pivotArea outline="0" fieldPosition="0">
        <references count="1">
          <reference field="9" defaultSubtotal="1" count="1">
            <x v="0"/>
          </reference>
        </references>
      </pivotArea>
    </format>
    <format dxfId="6">
      <pivotArea outline="0" fieldPosition="0" dataOnly="0" labelOnly="1">
        <references count="1">
          <reference field="9" defaultSubtotal="1" count="1">
            <x v="0"/>
          </reference>
        </references>
      </pivotArea>
    </format>
    <format dxfId="6">
      <pivotArea outline="0" fieldPosition="0">
        <references count="1">
          <reference field="9" defaultSubtotal="1" count="1">
            <x v="1"/>
          </reference>
        </references>
      </pivotArea>
    </format>
    <format dxfId="6">
      <pivotArea outline="0" fieldPosition="0" dataOnly="0" labelOnly="1">
        <references count="1">
          <reference field="9" defaultSubtotal="1" count="1">
            <x v="1"/>
          </reference>
        </references>
      </pivotArea>
    </format>
    <format dxfId="6">
      <pivotArea outline="0" fieldPosition="0">
        <references count="2">
          <reference field="9" count="1">
            <x v="1"/>
          </reference>
          <reference field="10" defaultSubtotal="1" count="1">
            <x v="1"/>
          </reference>
        </references>
      </pivotArea>
    </format>
    <format dxfId="6">
      <pivotArea outline="0" fieldPosition="0" dataOnly="0" labelOnly="1">
        <references count="1">
          <reference field="9" count="1">
            <x v="1"/>
          </reference>
        </references>
      </pivotArea>
    </format>
    <format dxfId="6">
      <pivotArea outline="0" fieldPosition="0" dataOnly="0" labelOnly="1">
        <references count="2">
          <reference field="9" count="1">
            <x v="1"/>
          </reference>
          <reference field="10" defaultSubtotal="1" count="1">
            <x v="1"/>
          </reference>
        </references>
      </pivotArea>
    </format>
    <format dxfId="6">
      <pivotArea outline="0" fieldPosition="0">
        <references count="2">
          <reference field="9" count="1">
            <x v="2"/>
          </reference>
          <reference field="10" defaultSubtotal="1" count="1">
            <x v="2"/>
          </reference>
        </references>
      </pivotArea>
    </format>
    <format dxfId="6">
      <pivotArea outline="0" fieldPosition="0" dataOnly="0" labelOnly="1">
        <references count="1">
          <reference field="9" count="1">
            <x v="2"/>
          </reference>
        </references>
      </pivotArea>
    </format>
    <format dxfId="6">
      <pivotArea outline="0" fieldPosition="0" dataOnly="0" labelOnly="1">
        <references count="2">
          <reference field="9" count="1">
            <x v="2"/>
          </reference>
          <reference field="10" defaultSubtotal="1" count="1">
            <x v="2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10" cacheId="2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6:E14" firstHeaderRow="1" firstDataRow="2" firstDataCol="2"/>
  <pivotFields count="21">
    <pivotField compact="0" outline="0" subtotalTop="0" showAll="0"/>
    <pivotField axis="axisRow" compact="0" outline="0" subtotalTop="0" showAll="0">
      <items count="3"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4" defaultSubtotal="0"/>
    <pivotField dataField="1" compact="0" outline="0" subtotalTop="0" showAll="0"/>
    <pivotField dataField="1" compact="0" outline="0" subtotalTop="0" showAll="0"/>
    <pivotField dataField="1" compact="0" outline="0" subtotalTop="0" showAl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</pivotFields>
  <rowFields count="2">
    <field x="20"/>
    <field x="1"/>
  </rowFields>
  <row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Undisbursed      as on          30.06.2012            [$]" fld="9" baseField="0" baseItem="0"/>
    <dataField name="Sum of Disbursement                 July-Jun                           2012-13                         [$]                                                                                             " fld="10" baseField="0" baseItem="0"/>
    <dataField name="Sum of Undisbursed                  as on                30.06.2013                        [$]" fld="11" baseField="0" baseItem="0"/>
  </dataFields>
  <formats count="16">
    <format dxfId="2">
      <pivotArea outline="0" fieldPosition="0"/>
    </format>
    <format dxfId="4">
      <pivotArea outline="0" fieldPosition="0"/>
    </format>
    <format dxfId="4">
      <pivotArea outline="0" fieldPosition="0" dataOnly="0" labelOnly="1">
        <references count="1">
          <reference field="20" count="0"/>
        </references>
      </pivotArea>
    </format>
    <format dxfId="4">
      <pivotArea outline="0" fieldPosition="0" dataOnly="0" labelOnly="1">
        <references count="1">
          <reference field="20" defaultSubtotal="1" count="0"/>
        </references>
      </pivotArea>
    </format>
    <format dxfId="4">
      <pivotArea outline="0" fieldPosition="0" dataOnly="0" grandRow="1" labelOnly="1"/>
    </format>
    <format dxfId="4">
      <pivotArea outline="0" fieldPosition="0" dataOnly="0" labelOnly="1">
        <references count="2">
          <reference field="1" count="0"/>
          <reference field="20" count="1">
            <x v="1"/>
          </reference>
        </references>
      </pivotArea>
    </format>
    <format dxfId="4">
      <pivotArea outline="0" fieldPosition="0" dataOnly="0" labelOnly="1">
        <references count="2">
          <reference field="1" count="0"/>
          <reference field="20" count="1">
            <x v="0"/>
          </reference>
        </references>
      </pivotArea>
    </format>
    <format dxfId="6">
      <pivotArea outline="0" fieldPosition="0">
        <references count="1">
          <reference field="20" defaultSubtotal="1" count="1">
            <x v="1"/>
          </reference>
        </references>
      </pivotArea>
    </format>
    <format dxfId="6">
      <pivotArea outline="0" fieldPosition="0" dataOnly="0" labelOnly="1">
        <references count="1">
          <reference field="20" defaultSubtotal="1" count="1">
            <x v="1"/>
          </reference>
        </references>
      </pivotArea>
    </format>
    <format dxfId="6">
      <pivotArea outline="0" fieldPosition="0">
        <references count="1">
          <reference field="20" defaultSubtotal="1" count="1">
            <x v="0"/>
          </reference>
        </references>
      </pivotArea>
    </format>
    <format dxfId="6">
      <pivotArea outline="0" fieldPosition="0" dataOnly="0" labelOnly="1">
        <references count="1">
          <reference field="20" defaultSubtotal="1" count="1">
            <x v="0"/>
          </reference>
        </references>
      </pivotArea>
    </format>
    <format dxfId="6">
      <pivotArea outline="0" fieldPosition="0" grandRow="1"/>
    </format>
    <format dxfId="6">
      <pivotArea outline="0" fieldPosition="0" dataOnly="0" grandRow="1" labelOnly="1"/>
    </format>
    <format dxfId="5">
      <pivotArea outline="0" fieldPosition="0" dataOnly="0" labelOnly="1">
        <references count="1">
          <reference field="20" defaultSubtotal="1" count="1">
            <x v="0"/>
          </reference>
        </references>
      </pivotArea>
    </format>
    <format dxfId="5">
      <pivotArea outline="0" fieldPosition="0" dataOnly="0" labelOnly="1">
        <references count="2">
          <reference field="1" count="0"/>
          <reference field="20" count="1">
            <x v="0"/>
          </reference>
        </references>
      </pivotArea>
    </format>
    <format dxfId="5">
      <pivotArea outline="0" fieldPosition="0" dataOnly="0" labelOnly="1">
        <references count="2">
          <reference field="1" count="0"/>
          <reference field="20" count="1">
            <x v="1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8" cacheId="2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6:E31" firstHeaderRow="1" firstDataRow="2" firstDataCol="2"/>
  <pivotFields count="21">
    <pivotField axis="axisRow" compact="0" outline="0" subtotalTop="0" showAll="0">
      <items count="27">
        <item x="0"/>
        <item h="1" x="1"/>
        <item h="1" x="2"/>
        <item x="3"/>
        <item h="1" x="4"/>
        <item x="5"/>
        <item x="6"/>
        <item h="1"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3"/>
        <item x="24"/>
        <item x="25"/>
        <item h="1" x="22"/>
        <item t="default"/>
      </items>
    </pivotField>
    <pivotField axis="axisCol" compact="0" outline="0" subtotalTop="0" showAll="0">
      <items count="3"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4" defaultSubtotal="0"/>
    <pivotField compact="0" outline="0" subtotalTop="0" showAll="0" defaultSubtotal="0"/>
    <pivotField dataField="1" compact="0" outline="0" subtotalTop="0" showAl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</pivotFields>
  <rowFields count="2">
    <field x="20"/>
    <field x="0"/>
  </rowFields>
  <rowItems count="24">
    <i>
      <x/>
      <x/>
    </i>
    <i r="1">
      <x v="5"/>
    </i>
    <i r="1">
      <x v="9"/>
    </i>
    <i r="1">
      <x v="10"/>
    </i>
    <i r="1">
      <x v="11"/>
    </i>
    <i r="1">
      <x v="12"/>
    </i>
    <i r="1">
      <x v="13"/>
    </i>
    <i r="1">
      <x v="20"/>
    </i>
    <i r="1">
      <x v="23"/>
    </i>
    <i t="default">
      <x/>
    </i>
    <i>
      <x v="1"/>
      <x v="3"/>
    </i>
    <i r="1">
      <x v="6"/>
    </i>
    <i r="1">
      <x v="8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1"/>
    </i>
    <i r="1">
      <x v="22"/>
    </i>
    <i r="1">
      <x v="24"/>
    </i>
    <i t="default">
      <x v="1"/>
    </i>
    <i t="grand">
      <x/>
    </i>
  </rowItems>
  <colFields count="1">
    <field x="1"/>
  </colFields>
  <colItems count="3">
    <i>
      <x/>
    </i>
    <i>
      <x v="1"/>
    </i>
    <i t="grand">
      <x/>
    </i>
  </colItems>
  <dataFields count="1">
    <dataField name="Sum of Disbursement                 July-Jun                           2012-13                         [$]                                                                                             " fld="10" baseField="0" baseItem="0"/>
  </dataFields>
  <formats count="24">
    <format dxfId="2">
      <pivotArea outline="0" fieldPosition="0"/>
    </format>
    <format dxfId="2">
      <pivotArea outline="0" fieldPosition="0" dataOnly="0" grandCol="1" labelOnly="1"/>
    </format>
    <format dxfId="4">
      <pivotArea outline="0" fieldPosition="0"/>
    </format>
    <format dxfId="4">
      <pivotArea outline="0" fieldPosition="0" dataOnly="0" labelOnly="1">
        <references count="1">
          <reference field="20" count="0"/>
        </references>
      </pivotArea>
    </format>
    <format dxfId="4">
      <pivotArea outline="0" fieldPosition="0" dataOnly="0" labelOnly="1">
        <references count="1">
          <reference field="20" defaultSubtotal="1" count="0"/>
        </references>
      </pivotArea>
    </format>
    <format dxfId="4">
      <pivotArea outline="0" fieldPosition="0" dataOnly="0" grandRow="1" labelOnly="1"/>
    </format>
    <format dxfId="4">
      <pivotArea outline="0" fieldPosition="0" dataOnly="0" labelOnly="1">
        <references count="2">
          <reference field="0" count="10">
            <x v="3"/>
            <x v="6"/>
            <x v="8"/>
            <x v="14"/>
            <x v="15"/>
            <x v="16"/>
            <x v="17"/>
            <x v="21"/>
            <x v="22"/>
            <x v="24"/>
          </reference>
          <reference field="20" count="1">
            <x v="1"/>
          </reference>
        </references>
      </pivotArea>
    </format>
    <format dxfId="4">
      <pivotArea outline="0" fieldPosition="0" dataOnly="0" labelOnly="1">
        <references count="2">
          <reference field="0" count="8">
            <x v="0"/>
            <x v="9"/>
            <x v="10"/>
            <x v="11"/>
            <x v="12"/>
            <x v="13"/>
            <x v="20"/>
            <x v="23"/>
          </reference>
          <reference field="20" count="1">
            <x v="0"/>
          </reference>
        </references>
      </pivotArea>
    </format>
    <format dxfId="6">
      <pivotArea outline="0" fieldPosition="0">
        <references count="1">
          <reference field="20" defaultSubtotal="1" count="1">
            <x v="1"/>
          </reference>
        </references>
      </pivotArea>
    </format>
    <format dxfId="6">
      <pivotArea outline="0" fieldPosition="0" dataOnly="0" labelOnly="1">
        <references count="1">
          <reference field="20" defaultSubtotal="1" count="1">
            <x v="1"/>
          </reference>
        </references>
      </pivotArea>
    </format>
    <format dxfId="6">
      <pivotArea outline="0" fieldPosition="0">
        <references count="1">
          <reference field="20" defaultSubtotal="1" count="1">
            <x v="0"/>
          </reference>
        </references>
      </pivotArea>
    </format>
    <format dxfId="6">
      <pivotArea outline="0" fieldPosition="0" grandRow="1"/>
    </format>
    <format dxfId="6">
      <pivotArea outline="0" fieldPosition="0" dataOnly="0" labelOnly="1">
        <references count="1">
          <reference field="20" defaultSubtotal="1" count="1">
            <x v="0"/>
          </reference>
        </references>
      </pivotArea>
    </format>
    <format dxfId="6">
      <pivotArea outline="0" fieldPosition="0" dataOnly="0" grandRow="1" labelOnly="1"/>
    </format>
    <format dxfId="2">
      <pivotArea outline="0" fieldPosition="0">
        <references count="3">
          <reference field="0" count="1">
            <x v="3"/>
          </reference>
          <reference field="1" count="1">
            <x v="0"/>
          </reference>
          <reference field="20" count="1">
            <x v="1"/>
          </reference>
        </references>
      </pivotArea>
    </format>
    <format dxfId="2">
      <pivotArea outline="0" fieldPosition="0">
        <references count="3">
          <reference field="0" count="1">
            <x v="6"/>
          </reference>
          <reference field="1" count="1">
            <x v="0"/>
          </reference>
          <reference field="20" count="1">
            <x v="1"/>
          </reference>
        </references>
      </pivotArea>
    </format>
    <format dxfId="10">
      <pivotArea outline="0" fieldPosition="0">
        <references count="3">
          <reference field="0" count="1">
            <x v="6"/>
          </reference>
          <reference field="1" count="1">
            <x v="0"/>
          </reference>
          <reference field="20" count="1">
            <x v="1"/>
          </reference>
        </references>
      </pivotArea>
    </format>
    <format dxfId="10">
      <pivotArea outline="0" fieldPosition="0">
        <references count="3">
          <reference field="0" count="1">
            <x v="3"/>
          </reference>
          <reference field="1" count="1">
            <x v="0"/>
          </reference>
          <reference field="20" count="1">
            <x v="1"/>
          </reference>
        </references>
      </pivotArea>
    </format>
    <format dxfId="10">
      <pivotArea outline="0" fieldPosition="0">
        <references count="3">
          <reference field="0" count="1">
            <x v="15"/>
          </reference>
          <reference field="1" count="1">
            <x v="0"/>
          </reference>
          <reference field="20" count="1">
            <x v="1"/>
          </reference>
        </references>
      </pivotArea>
    </format>
    <format dxfId="10">
      <pivotArea outline="0" fieldPosition="0">
        <references count="3">
          <reference field="0" count="1">
            <x v="16"/>
          </reference>
          <reference field="1" count="1">
            <x v="0"/>
          </reference>
          <reference field="20" count="1">
            <x v="1"/>
          </reference>
        </references>
      </pivotArea>
    </format>
    <format dxfId="10">
      <pivotArea outline="0" fieldPosition="0">
        <references count="3">
          <reference field="0" count="1">
            <x v="21"/>
          </reference>
          <reference field="1" count="1">
            <x v="0"/>
          </reference>
          <reference field="20" count="1">
            <x v="1"/>
          </reference>
        </references>
      </pivotArea>
    </format>
    <format dxfId="10">
      <pivotArea outline="0" fieldPosition="0">
        <references count="3">
          <reference field="0" count="1">
            <x v="11"/>
          </reference>
          <reference field="1" count="1">
            <x v="0"/>
          </reference>
          <reference field="20" count="1">
            <x v="0"/>
          </reference>
        </references>
      </pivotArea>
    </format>
    <format dxfId="11">
      <pivotArea outline="0" fieldPosition="0"/>
    </format>
    <format dxfId="12">
      <pivotArea outline="0" fieldPosition="0" axis="axisRow" field="20" grandCol="1">
        <references count="2">
          <reference field="0" count="1">
            <x v="9"/>
          </reference>
          <reference field="20" count="1">
            <x v="0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7" cacheId="2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6:L31" firstHeaderRow="1" firstDataRow="2" firstDataCol="2"/>
  <pivotFields count="21">
    <pivotField axis="axisRow" compact="0" outline="0" subtotalTop="0" showAll="0">
      <items count="27">
        <item x="0"/>
        <item h="1" x="1"/>
        <item h="1" x="2"/>
        <item x="3"/>
        <item h="1" x="4"/>
        <item x="5"/>
        <item x="6"/>
        <item h="1"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3"/>
        <item x="24"/>
        <item x="25"/>
        <item h="1" x="2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defaultSubtotal="0"/>
    <pivotField compact="0" outline="0" subtotalTop="0" showAll="0" defaultSubtotal="0"/>
    <pivotField dataField="1" compact="0" outline="0" subtotalTop="0" showAl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/>
    <pivotField axis="axisCol" compact="0" outline="0" subtotalTop="0" showAll="0">
      <items count="10">
        <item x="7"/>
        <item x="2"/>
        <item x="6"/>
        <item x="3"/>
        <item x="5"/>
        <item x="0"/>
        <item x="8"/>
        <item x="1"/>
        <item x="4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</pivotFields>
  <rowFields count="2">
    <field x="20"/>
    <field x="0"/>
  </rowFields>
  <rowItems count="24">
    <i>
      <x/>
      <x/>
    </i>
    <i r="1">
      <x v="5"/>
    </i>
    <i r="1">
      <x v="9"/>
    </i>
    <i r="1">
      <x v="10"/>
    </i>
    <i r="1">
      <x v="11"/>
    </i>
    <i r="1">
      <x v="12"/>
    </i>
    <i r="1">
      <x v="13"/>
    </i>
    <i r="1">
      <x v="20"/>
    </i>
    <i r="1">
      <x v="23"/>
    </i>
    <i t="default">
      <x/>
    </i>
    <i>
      <x v="1"/>
      <x v="3"/>
    </i>
    <i r="1">
      <x v="6"/>
    </i>
    <i r="1">
      <x v="8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1"/>
    </i>
    <i r="1">
      <x v="22"/>
    </i>
    <i r="1">
      <x v="24"/>
    </i>
    <i t="default">
      <x v="1"/>
    </i>
    <i t="grand">
      <x/>
    </i>
  </rowItems>
  <colFields count="1">
    <field x="17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colItems>
  <dataFields count="1">
    <dataField name="Sum of Disbursement                 July-Jun                           2012-13                         [$]                                                                                             " fld="10" baseField="0" baseItem="0"/>
  </dataFields>
  <formats count="44">
    <format dxfId="2">
      <pivotArea outline="0" fieldPosition="0"/>
    </format>
    <format dxfId="2">
      <pivotArea outline="0" fieldPosition="0" dataOnly="0" grandCol="1" labelOnly="1"/>
    </format>
    <format dxfId="4">
      <pivotArea outline="0" fieldPosition="0" axis="axisRow" dataOnly="0" field="20" labelOnly="1" type="button"/>
    </format>
    <format dxfId="4">
      <pivotArea outline="0" fieldPosition="1" axis="axisRow" dataOnly="0" field="0" labelOnly="1" type="button"/>
    </format>
    <format dxfId="4">
      <pivotArea outline="0" fieldPosition="0" dataOnly="0" labelOnly="1">
        <references count="1">
          <reference field="17" count="0"/>
        </references>
      </pivotArea>
    </format>
    <format dxfId="4">
      <pivotArea outline="0" fieldPosition="0" dataOnly="0" grandCol="1" labelOnly="1"/>
    </format>
    <format dxfId="5">
      <pivotArea outline="0" fieldPosition="0" axis="axisRow" dataOnly="0" field="20" labelOnly="1" type="button"/>
    </format>
    <format dxfId="5">
      <pivotArea outline="0" fieldPosition="1" axis="axisRow" dataOnly="0" field="0" labelOnly="1" type="button"/>
    </format>
    <format dxfId="5">
      <pivotArea outline="0" fieldPosition="0" dataOnly="0" labelOnly="1">
        <references count="1">
          <reference field="17" count="0"/>
        </references>
      </pivotArea>
    </format>
    <format dxfId="5">
      <pivotArea outline="0" fieldPosition="0" dataOnly="0" grandCol="1" labelOnly="1"/>
    </format>
    <format dxfId="6">
      <pivotArea outline="0" fieldPosition="0" axis="axisRow" dataOnly="0" field="20" labelOnly="1" type="button"/>
    </format>
    <format dxfId="6">
      <pivotArea outline="0" fieldPosition="1" axis="axisRow" dataOnly="0" field="0" labelOnly="1" type="button"/>
    </format>
    <format dxfId="6">
      <pivotArea outline="0" fieldPosition="0" dataOnly="0" labelOnly="1">
        <references count="1">
          <reference field="17" count="0"/>
        </references>
      </pivotArea>
    </format>
    <format dxfId="6">
      <pivotArea outline="0" fieldPosition="0" dataOnly="0" grandCol="1" labelOnly="1"/>
    </format>
    <format dxfId="6">
      <pivotArea outline="0" fieldPosition="0">
        <references count="1">
          <reference field="20" defaultSubtotal="1" count="1">
            <x v="1"/>
          </reference>
        </references>
      </pivotArea>
    </format>
    <format dxfId="6">
      <pivotArea outline="0" fieldPosition="0" dataOnly="0" labelOnly="1">
        <references count="1">
          <reference field="20" defaultSubtotal="1" count="1">
            <x v="1"/>
          </reference>
        </references>
      </pivotArea>
    </format>
    <format dxfId="6">
      <pivotArea outline="0" fieldPosition="0">
        <references count="1">
          <reference field="20" defaultSubtotal="1" count="1">
            <x v="0"/>
          </reference>
        </references>
      </pivotArea>
    </format>
    <format dxfId="6">
      <pivotArea outline="0" fieldPosition="0" grandRow="1"/>
    </format>
    <format dxfId="6">
      <pivotArea outline="0" fieldPosition="0" dataOnly="0" labelOnly="1">
        <references count="1">
          <reference field="20" defaultSubtotal="1" count="1">
            <x v="0"/>
          </reference>
        </references>
      </pivotArea>
    </format>
    <format dxfId="6">
      <pivotArea outline="0" fieldPosition="0" dataOnly="0" grandRow="1" labelOnly="1"/>
    </format>
    <format dxfId="4">
      <pivotArea outline="0" fieldPosition="0"/>
    </format>
    <format dxfId="4">
      <pivotArea outline="0" fieldPosition="0" dataOnly="0" labelOnly="1">
        <references count="1">
          <reference field="20" count="0"/>
        </references>
      </pivotArea>
    </format>
    <format dxfId="4">
      <pivotArea outline="0" fieldPosition="0" dataOnly="0" labelOnly="1">
        <references count="1">
          <reference field="20" defaultSubtotal="1" count="0"/>
        </references>
      </pivotArea>
    </format>
    <format dxfId="4">
      <pivotArea outline="0" fieldPosition="0" dataOnly="0" grandRow="1" labelOnly="1"/>
    </format>
    <format dxfId="4">
      <pivotArea outline="0" fieldPosition="0" dataOnly="0" labelOnly="1">
        <references count="2">
          <reference field="0" count="14">
            <x v="1"/>
            <x v="2"/>
            <x v="3"/>
            <x v="6"/>
            <x v="8"/>
            <x v="14"/>
            <x v="15"/>
            <x v="16"/>
            <x v="17"/>
            <x v="18"/>
            <x v="19"/>
            <x v="21"/>
            <x v="22"/>
            <x v="24"/>
          </reference>
          <reference field="20" count="1">
            <x v="1"/>
          </reference>
        </references>
      </pivotArea>
    </format>
    <format dxfId="4">
      <pivotArea outline="0" fieldPosition="0" dataOnly="0" labelOnly="1">
        <references count="2">
          <reference field="0" count="11">
            <x v="0"/>
            <x v="4"/>
            <x v="5"/>
            <x v="7"/>
            <x v="9"/>
            <x v="10"/>
            <x v="11"/>
            <x v="12"/>
            <x v="13"/>
            <x v="20"/>
            <x v="23"/>
          </reference>
          <reference field="20" count="1">
            <x v="0"/>
          </reference>
        </references>
      </pivotArea>
    </format>
    <format dxfId="10">
      <pivotArea outline="0" fieldPosition="0">
        <references count="3">
          <reference field="0" count="1">
            <x v="21"/>
          </reference>
          <reference field="17" count="1">
            <x v="3"/>
          </reference>
          <reference field="20" count="1">
            <x v="1"/>
          </reference>
        </references>
      </pivotArea>
    </format>
    <format dxfId="10">
      <pivotArea outline="0" fieldPosition="0">
        <references count="3">
          <reference field="0" count="1">
            <x v="20"/>
          </reference>
          <reference field="17" count="1">
            <x v="3"/>
          </reference>
          <reference field="20" count="1">
            <x v="0"/>
          </reference>
        </references>
      </pivotArea>
    </format>
    <format dxfId="10">
      <pivotArea outline="0" fieldPosition="0">
        <references count="3">
          <reference field="0" count="1">
            <x v="15"/>
          </reference>
          <reference field="17" count="1">
            <x v="8"/>
          </reference>
          <reference field="20" count="1">
            <x v="1"/>
          </reference>
        </references>
      </pivotArea>
    </format>
    <format dxfId="10">
      <pivotArea outline="0" fieldPosition="0">
        <references count="3">
          <reference field="0" count="1">
            <x v="21"/>
          </reference>
          <reference field="17" count="1">
            <x v="8"/>
          </reference>
          <reference field="20" count="1">
            <x v="1"/>
          </reference>
        </references>
      </pivotArea>
    </format>
    <format dxfId="10">
      <pivotArea outline="0" fieldPosition="0">
        <references count="3">
          <reference field="0" count="1">
            <x v="11"/>
          </reference>
          <reference field="17" count="1">
            <x v="8"/>
          </reference>
          <reference field="20" count="1">
            <x v="0"/>
          </reference>
        </references>
      </pivotArea>
    </format>
    <format dxfId="10">
      <pivotArea outline="0" fieldPosition="0">
        <references count="3">
          <reference field="0" count="1">
            <x v="10"/>
          </reference>
          <reference field="17" count="1">
            <x v="1"/>
          </reference>
          <reference field="20" count="1">
            <x v="0"/>
          </reference>
        </references>
      </pivotArea>
    </format>
    <format dxfId="10">
      <pivotArea outline="0" fieldPosition="0">
        <references count="3">
          <reference field="0" count="1">
            <x v="0"/>
          </reference>
          <reference field="17" count="1">
            <x v="1"/>
          </reference>
          <reference field="20" count="1">
            <x v="0"/>
          </reference>
        </references>
      </pivotArea>
    </format>
    <format dxfId="10">
      <pivotArea outline="0" fieldPosition="0">
        <references count="3">
          <reference field="0" count="1">
            <x v="11"/>
          </reference>
          <reference field="17" count="1">
            <x v="1"/>
          </reference>
          <reference field="20" count="1">
            <x v="0"/>
          </reference>
        </references>
      </pivotArea>
    </format>
    <format dxfId="10">
      <pivotArea outline="0" fieldPosition="0">
        <references count="2">
          <reference field="17" count="1">
            <x v="8"/>
          </reference>
          <reference field="20" defaultSubtotal="1" count="1">
            <x v="1"/>
          </reference>
        </references>
      </pivotArea>
    </format>
    <format dxfId="13">
      <pivotArea outline="0" fieldPosition="0">
        <references count="2">
          <reference field="0" count="1">
            <x v="4"/>
          </reference>
          <reference field="20" count="1">
            <x v="0"/>
          </reference>
        </references>
      </pivotArea>
    </format>
    <format dxfId="13">
      <pivotArea outline="0" fieldPosition="0" dataOnly="0" labelOnly="1">
        <references count="2">
          <reference field="0" count="1">
            <x v="4"/>
          </reference>
          <reference field="20" count="1">
            <x v="0"/>
          </reference>
        </references>
      </pivotArea>
    </format>
    <format dxfId="13">
      <pivotArea outline="0" fieldPosition="0">
        <references count="2">
          <reference field="0" count="1">
            <x v="7"/>
          </reference>
          <reference field="20" count="1">
            <x v="0"/>
          </reference>
        </references>
      </pivotArea>
    </format>
    <format dxfId="13">
      <pivotArea outline="0" fieldPosition="0" dataOnly="0" labelOnly="1">
        <references count="2">
          <reference field="0" count="1">
            <x v="7"/>
          </reference>
          <reference field="20" count="1">
            <x v="0"/>
          </reference>
        </references>
      </pivotArea>
    </format>
    <format dxfId="11">
      <pivotArea outline="0" fieldPosition="0">
        <references count="2">
          <reference field="17" count="1">
            <x v="2"/>
          </reference>
          <reference field="20" defaultSubtotal="1" count="1">
            <x v="1"/>
          </reference>
        </references>
      </pivotArea>
    </format>
    <format dxfId="11">
      <pivotArea outline="0" fieldPosition="0">
        <references count="3">
          <reference field="0" count="11">
            <x v="0"/>
            <x v="4"/>
            <x v="5"/>
            <x v="7"/>
            <x v="9"/>
            <x v="10"/>
            <x v="11"/>
            <x v="12"/>
            <x v="13"/>
            <x v="20"/>
            <x v="23"/>
          </reference>
          <reference field="17" count="1">
            <x v="2"/>
          </reference>
          <reference field="20" count="1">
            <x v="0"/>
          </reference>
        </references>
      </pivotArea>
    </format>
    <format dxfId="14">
      <pivotArea outline="0" fieldPosition="0">
        <references count="2">
          <reference field="0" count="3">
            <x v="5"/>
            <x v="9"/>
            <x v="10"/>
          </reference>
          <reference field="20" count="1">
            <x v="0"/>
          </reference>
        </references>
      </pivotArea>
    </format>
    <format dxfId="14">
      <pivotArea outline="0" fieldPosition="0" dataOnly="0" labelOnly="1" offset="IV2:IV4">
        <references count="1">
          <reference field="20" count="1">
            <x v="0"/>
          </reference>
        </references>
      </pivotArea>
    </format>
    <format dxfId="14">
      <pivotArea outline="0" fieldPosition="0" dataOnly="0" labelOnly="1">
        <references count="2">
          <reference field="0" count="3">
            <x v="5"/>
            <x v="9"/>
            <x v="10"/>
          </reference>
          <reference field="20" count="1">
            <x v="0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Relationship Id="rId2" Type="http://schemas.openxmlformats.org/officeDocument/2006/relationships/pivotTable" Target="../pivotTables/pivotTable8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Relationship Id="rId2" Type="http://schemas.openxmlformats.org/officeDocument/2006/relationships/pivotTable" Target="../pivotTables/pivotTable9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0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1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2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3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Relationship Id="rId2" Type="http://schemas.openxmlformats.org/officeDocument/2006/relationships/pivotTable" Target="../pivotTables/pivotTable14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Relationship Id="rId2" Type="http://schemas.openxmlformats.org/officeDocument/2006/relationships/pivotTable" Target="../pivotTables/pivotTable15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6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7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8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1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9.x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0.xm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1.xm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Relationship Id="rId2" Type="http://schemas.openxmlformats.org/officeDocument/2006/relationships/pivotTable" Target="../pivotTables/pivotTable2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pivotTable" Target="../pivotTables/pivotTable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Relationship Id="rId2" Type="http://schemas.openxmlformats.org/officeDocument/2006/relationships/pivotTable" Target="../pivotTables/pivotTable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Relationship Id="rId2" Type="http://schemas.openxmlformats.org/officeDocument/2006/relationships/pivotTable" Target="../pivotTables/pivotTable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Relationship Id="rId3" Type="http://schemas.openxmlformats.org/officeDocument/2006/relationships/pivotTable" Target="../pivotTables/pivotTable5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Relationship Id="rId2" Type="http://schemas.openxmlformats.org/officeDocument/2006/relationships/pivotTable" Target="../pivotTables/pivotTable6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Relationship Id="rId2" Type="http://schemas.openxmlformats.org/officeDocument/2006/relationships/pivotTable" Target="../pivotTables/pivotTable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view="pageBreakPreview" zoomScaleSheetLayoutView="100" zoomScalePageLayoutView="0" workbookViewId="0" topLeftCell="A1">
      <selection activeCell="C23" sqref="C23"/>
    </sheetView>
  </sheetViews>
  <sheetFormatPr defaultColWidth="9.140625" defaultRowHeight="12.75"/>
  <cols>
    <col min="1" max="1" width="72.8515625" style="1" customWidth="1"/>
    <col min="2" max="2" width="6.57421875" style="1" customWidth="1"/>
    <col min="3" max="3" width="66.57421875" style="1" customWidth="1"/>
    <col min="4" max="4" width="6.7109375" style="1" customWidth="1"/>
    <col min="5" max="16384" width="9.140625" style="1" customWidth="1"/>
  </cols>
  <sheetData>
    <row r="1" spans="1:4" ht="46.5" customHeight="1" thickBot="1">
      <c r="A1" s="371" t="s">
        <v>934</v>
      </c>
      <c r="B1" s="372"/>
      <c r="C1" s="372"/>
      <c r="D1" s="373"/>
    </row>
    <row r="2" spans="1:4" ht="42.75" customHeight="1" thickBot="1">
      <c r="A2" s="368" t="s">
        <v>939</v>
      </c>
      <c r="B2" s="369"/>
      <c r="C2" s="369"/>
      <c r="D2" s="370"/>
    </row>
    <row r="3" spans="1:4" ht="36" customHeight="1">
      <c r="A3" s="374" t="s">
        <v>656</v>
      </c>
      <c r="B3" s="375"/>
      <c r="C3" s="376"/>
      <c r="D3" s="214" t="s">
        <v>657</v>
      </c>
    </row>
    <row r="4" spans="1:4" ht="15.75" customHeight="1">
      <c r="A4" s="359" t="s">
        <v>659</v>
      </c>
      <c r="B4" s="359"/>
      <c r="C4" s="359"/>
      <c r="D4" s="216">
        <v>1</v>
      </c>
    </row>
    <row r="5" spans="1:4" ht="15.75" customHeight="1">
      <c r="A5" s="359" t="s">
        <v>661</v>
      </c>
      <c r="B5" s="359"/>
      <c r="C5" s="359"/>
      <c r="D5" s="216">
        <v>2</v>
      </c>
    </row>
    <row r="6" spans="1:4" ht="15.75" customHeight="1">
      <c r="A6" s="359" t="s">
        <v>663</v>
      </c>
      <c r="B6" s="359"/>
      <c r="C6" s="359"/>
      <c r="D6" s="216">
        <v>3</v>
      </c>
    </row>
    <row r="7" spans="1:4" ht="15.75" customHeight="1">
      <c r="A7" s="359" t="s">
        <v>757</v>
      </c>
      <c r="B7" s="359"/>
      <c r="C7" s="359"/>
      <c r="D7" s="216">
        <v>4</v>
      </c>
    </row>
    <row r="8" spans="1:4" ht="15.75" customHeight="1">
      <c r="A8" s="359" t="s">
        <v>39</v>
      </c>
      <c r="B8" s="359"/>
      <c r="C8" s="359"/>
      <c r="D8" s="216">
        <v>5</v>
      </c>
    </row>
    <row r="9" spans="1:4" ht="15.75" customHeight="1">
      <c r="A9" s="359" t="s">
        <v>758</v>
      </c>
      <c r="B9" s="359"/>
      <c r="C9" s="359"/>
      <c r="D9" s="216">
        <v>6</v>
      </c>
    </row>
    <row r="10" spans="1:4" ht="15.75" customHeight="1">
      <c r="A10" s="359" t="s">
        <v>931</v>
      </c>
      <c r="B10" s="359"/>
      <c r="C10" s="359"/>
      <c r="D10" s="216">
        <v>7</v>
      </c>
    </row>
    <row r="11" spans="1:4" ht="15.75" customHeight="1">
      <c r="A11" s="359" t="s">
        <v>932</v>
      </c>
      <c r="B11" s="359"/>
      <c r="C11" s="359"/>
      <c r="D11" s="216">
        <v>8</v>
      </c>
    </row>
    <row r="12" spans="1:9" ht="15.75" customHeight="1">
      <c r="A12" s="359" t="s">
        <v>84</v>
      </c>
      <c r="B12" s="359"/>
      <c r="C12" s="359"/>
      <c r="D12" s="216">
        <v>9</v>
      </c>
      <c r="G12" s="367"/>
      <c r="H12" s="367"/>
      <c r="I12" s="367"/>
    </row>
    <row r="13" spans="1:4" ht="15.75" customHeight="1">
      <c r="A13" s="359" t="s">
        <v>759</v>
      </c>
      <c r="B13" s="359"/>
      <c r="C13" s="359"/>
      <c r="D13" s="216">
        <v>10</v>
      </c>
    </row>
    <row r="14" spans="1:4" ht="15.75" customHeight="1">
      <c r="A14" s="359" t="s">
        <v>85</v>
      </c>
      <c r="B14" s="359"/>
      <c r="C14" s="359"/>
      <c r="D14" s="217" t="s">
        <v>760</v>
      </c>
    </row>
    <row r="15" spans="1:4" ht="15.75" customHeight="1">
      <c r="A15" s="359" t="s">
        <v>58</v>
      </c>
      <c r="B15" s="359"/>
      <c r="C15" s="359"/>
      <c r="D15" s="216">
        <v>12</v>
      </c>
    </row>
    <row r="16" spans="1:4" ht="15.75" customHeight="1">
      <c r="A16" s="359" t="s">
        <v>665</v>
      </c>
      <c r="B16" s="359"/>
      <c r="C16" s="359"/>
      <c r="D16" s="216">
        <v>13</v>
      </c>
    </row>
    <row r="17" spans="1:4" ht="15.75" customHeight="1">
      <c r="A17" s="359" t="s">
        <v>933</v>
      </c>
      <c r="B17" s="359"/>
      <c r="C17" s="359"/>
      <c r="D17" s="218" t="s">
        <v>1158</v>
      </c>
    </row>
    <row r="18" spans="1:4" ht="30" customHeight="1" thickBot="1">
      <c r="A18" s="360" t="s">
        <v>940</v>
      </c>
      <c r="B18" s="361"/>
      <c r="C18" s="361"/>
      <c r="D18" s="362"/>
    </row>
    <row r="19" spans="1:4" ht="32.25" thickBot="1">
      <c r="A19" s="363" t="s">
        <v>656</v>
      </c>
      <c r="B19" s="364"/>
      <c r="C19" s="364"/>
      <c r="D19" s="180" t="s">
        <v>657</v>
      </c>
    </row>
    <row r="20" spans="1:4" ht="15.75" customHeight="1" thickBot="1">
      <c r="A20" s="365" t="s">
        <v>55</v>
      </c>
      <c r="B20" s="366"/>
      <c r="C20" s="366"/>
      <c r="D20" s="179" t="s">
        <v>1157</v>
      </c>
    </row>
    <row r="21" spans="1:4" ht="30" customHeight="1" thickBot="1">
      <c r="A21" s="368" t="s">
        <v>935</v>
      </c>
      <c r="B21" s="369"/>
      <c r="C21" s="369"/>
      <c r="D21" s="370"/>
    </row>
    <row r="22" spans="1:4" ht="31.5">
      <c r="A22" s="219" t="s">
        <v>656</v>
      </c>
      <c r="B22" s="220" t="s">
        <v>657</v>
      </c>
      <c r="C22" s="225" t="s">
        <v>656</v>
      </c>
      <c r="D22" s="214" t="s">
        <v>657</v>
      </c>
    </row>
    <row r="23" spans="1:4" ht="15.75" customHeight="1">
      <c r="A23" s="221" t="s">
        <v>216</v>
      </c>
      <c r="B23" s="216">
        <v>18</v>
      </c>
      <c r="C23" s="215" t="s">
        <v>672</v>
      </c>
      <c r="D23" s="224">
        <v>22</v>
      </c>
    </row>
    <row r="24" spans="1:4" ht="15.75" customHeight="1">
      <c r="A24" s="221" t="s">
        <v>667</v>
      </c>
      <c r="B24" s="216">
        <v>18</v>
      </c>
      <c r="C24" s="221" t="s">
        <v>674</v>
      </c>
      <c r="D24" s="216">
        <v>22</v>
      </c>
    </row>
    <row r="25" spans="1:4" ht="15.75" customHeight="1">
      <c r="A25" s="221" t="s">
        <v>668</v>
      </c>
      <c r="B25" s="216">
        <v>18</v>
      </c>
      <c r="C25" s="223" t="s">
        <v>675</v>
      </c>
      <c r="D25" s="216">
        <v>22</v>
      </c>
    </row>
    <row r="26" spans="1:4" ht="15.75" customHeight="1">
      <c r="A26" s="221" t="s">
        <v>669</v>
      </c>
      <c r="B26" s="216">
        <v>18</v>
      </c>
      <c r="C26" s="221" t="s">
        <v>676</v>
      </c>
      <c r="D26" s="216">
        <v>22</v>
      </c>
    </row>
    <row r="27" spans="1:4" ht="15.75" customHeight="1">
      <c r="A27" s="221" t="s">
        <v>314</v>
      </c>
      <c r="B27" s="222">
        <v>19</v>
      </c>
      <c r="C27" s="221" t="s">
        <v>658</v>
      </c>
      <c r="D27" s="216">
        <v>23</v>
      </c>
    </row>
    <row r="28" spans="1:4" ht="15.75" customHeight="1">
      <c r="A28" s="221" t="s">
        <v>508</v>
      </c>
      <c r="B28" s="222">
        <v>19</v>
      </c>
      <c r="C28" s="221" t="s">
        <v>660</v>
      </c>
      <c r="D28" s="216">
        <v>23</v>
      </c>
    </row>
    <row r="29" spans="1:4" ht="15.75" customHeight="1">
      <c r="A29" s="223" t="s">
        <v>670</v>
      </c>
      <c r="B29" s="216">
        <v>19</v>
      </c>
      <c r="C29" s="223" t="s">
        <v>662</v>
      </c>
      <c r="D29" s="222">
        <v>23</v>
      </c>
    </row>
    <row r="30" spans="1:4" ht="15.75" customHeight="1">
      <c r="A30" s="215" t="s">
        <v>180</v>
      </c>
      <c r="B30" s="224">
        <v>19</v>
      </c>
      <c r="C30" s="221" t="s">
        <v>664</v>
      </c>
      <c r="D30" s="216">
        <v>23</v>
      </c>
    </row>
    <row r="31" spans="1:4" ht="15.75" customHeight="1">
      <c r="A31" s="221" t="s">
        <v>671</v>
      </c>
      <c r="B31" s="216">
        <v>19</v>
      </c>
      <c r="C31" s="1" t="s">
        <v>1156</v>
      </c>
      <c r="D31" s="216">
        <v>23</v>
      </c>
    </row>
    <row r="32" spans="1:4" ht="15.75" customHeight="1">
      <c r="A32" s="221" t="s">
        <v>340</v>
      </c>
      <c r="B32" s="216">
        <v>20</v>
      </c>
      <c r="C32" s="221" t="s">
        <v>204</v>
      </c>
      <c r="D32" s="216">
        <v>23</v>
      </c>
    </row>
    <row r="33" spans="1:4" ht="15.75" customHeight="1">
      <c r="A33" s="221" t="s">
        <v>348</v>
      </c>
      <c r="B33" s="216">
        <v>21</v>
      </c>
      <c r="C33" s="221" t="s">
        <v>59</v>
      </c>
      <c r="D33" s="216">
        <v>24</v>
      </c>
    </row>
    <row r="34" spans="1:4" ht="15.75" customHeight="1">
      <c r="A34" s="221" t="s">
        <v>394</v>
      </c>
      <c r="B34" s="216">
        <v>21</v>
      </c>
      <c r="C34" s="221" t="s">
        <v>633</v>
      </c>
      <c r="D34" s="216">
        <v>24</v>
      </c>
    </row>
    <row r="35" spans="1:4" ht="15.75" customHeight="1">
      <c r="A35" s="221" t="s">
        <v>51</v>
      </c>
      <c r="B35" s="216">
        <v>22</v>
      </c>
      <c r="C35" s="226"/>
      <c r="D35" s="227"/>
    </row>
    <row r="36" spans="1:4" ht="15.75" customHeight="1">
      <c r="A36" s="221" t="s">
        <v>411</v>
      </c>
      <c r="B36" s="216">
        <v>22</v>
      </c>
      <c r="C36" s="228"/>
      <c r="D36" s="229"/>
    </row>
    <row r="38" spans="3:4" ht="12.75">
      <c r="C38" s="6"/>
      <c r="D38" s="7"/>
    </row>
  </sheetData>
  <sheetProtection/>
  <mergeCells count="22">
    <mergeCell ref="A1:D1"/>
    <mergeCell ref="A2:D2"/>
    <mergeCell ref="A3:C3"/>
    <mergeCell ref="A4:C4"/>
    <mergeCell ref="A5:C5"/>
    <mergeCell ref="A6:C6"/>
    <mergeCell ref="G12:I12"/>
    <mergeCell ref="A13:C13"/>
    <mergeCell ref="A14:C14"/>
    <mergeCell ref="A9:C9"/>
    <mergeCell ref="A10:C10"/>
    <mergeCell ref="A21:D21"/>
    <mergeCell ref="A11:C11"/>
    <mergeCell ref="A12:C12"/>
    <mergeCell ref="A16:C16"/>
    <mergeCell ref="A17:C17"/>
    <mergeCell ref="A7:C7"/>
    <mergeCell ref="A8:C8"/>
    <mergeCell ref="A18:D18"/>
    <mergeCell ref="A19:C19"/>
    <mergeCell ref="A20:C20"/>
    <mergeCell ref="A15:C15"/>
  </mergeCells>
  <printOptions gridLines="1" horizontalCentered="1" verticalCentered="1"/>
  <pageMargins left="0.17" right="0.17" top="0.43" bottom="0.48" header="0.17" footer="0.17"/>
  <pageSetup horizontalDpi="600" verticalDpi="600" orientation="landscape" scale="7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36"/>
  <sheetViews>
    <sheetView view="pageBreakPreview" zoomScaleSheetLayoutView="100" zoomScalePageLayoutView="0" workbookViewId="0" topLeftCell="A1">
      <selection activeCell="E10" sqref="E10"/>
    </sheetView>
  </sheetViews>
  <sheetFormatPr defaultColWidth="9.140625" defaultRowHeight="12.75"/>
  <cols>
    <col min="1" max="1" width="52.7109375" style="11" customWidth="1"/>
    <col min="2" max="2" width="33.421875" style="11" customWidth="1"/>
    <col min="3" max="4" width="12.57421875" style="11" customWidth="1"/>
    <col min="5" max="5" width="10.57421875" style="11" customWidth="1"/>
    <col min="6" max="6" width="11.8515625" style="11" bestFit="1" customWidth="1"/>
    <col min="7" max="16384" width="9.140625" style="11" customWidth="1"/>
  </cols>
  <sheetData>
    <row r="1" spans="1:5" ht="18">
      <c r="A1" s="406" t="s">
        <v>704</v>
      </c>
      <c r="B1" s="407"/>
      <c r="C1" s="407"/>
      <c r="D1" s="407"/>
      <c r="E1" s="408"/>
    </row>
    <row r="2" spans="1:5" ht="18">
      <c r="A2" s="409" t="s">
        <v>705</v>
      </c>
      <c r="B2" s="410"/>
      <c r="C2" s="410"/>
      <c r="D2" s="410"/>
      <c r="E2" s="411"/>
    </row>
    <row r="3" spans="1:13" ht="18" customHeight="1">
      <c r="A3" s="394" t="s">
        <v>1067</v>
      </c>
      <c r="B3" s="395"/>
      <c r="C3" s="395"/>
      <c r="D3" s="395"/>
      <c r="E3" s="395"/>
      <c r="F3" s="34"/>
      <c r="G3" s="34"/>
      <c r="H3" s="34"/>
      <c r="I3" s="34"/>
      <c r="J3" s="34"/>
      <c r="K3" s="34"/>
      <c r="L3" s="34"/>
      <c r="M3" s="34"/>
    </row>
    <row r="4" spans="1:5" ht="15.75">
      <c r="A4" s="428" t="s">
        <v>695</v>
      </c>
      <c r="B4" s="428"/>
      <c r="C4" s="428"/>
      <c r="D4" s="428"/>
      <c r="E4" s="428"/>
    </row>
    <row r="5" spans="1:5" ht="42.75" customHeight="1">
      <c r="A5" s="19" t="s">
        <v>645</v>
      </c>
      <c r="B5" s="19" t="s">
        <v>637</v>
      </c>
      <c r="C5" s="19" t="s">
        <v>630</v>
      </c>
      <c r="D5" s="19" t="s">
        <v>629</v>
      </c>
      <c r="E5" s="19" t="s">
        <v>655</v>
      </c>
    </row>
    <row r="6" spans="1:5" ht="12.75" hidden="1">
      <c r="A6" s="64" t="s">
        <v>1066</v>
      </c>
      <c r="B6" s="54"/>
      <c r="C6" s="64" t="s">
        <v>628</v>
      </c>
      <c r="D6" s="54"/>
      <c r="E6" s="55"/>
    </row>
    <row r="7" spans="1:5" ht="12.75" hidden="1">
      <c r="A7" s="64" t="s">
        <v>645</v>
      </c>
      <c r="B7" s="64" t="s">
        <v>728</v>
      </c>
      <c r="C7" s="65" t="s">
        <v>630</v>
      </c>
      <c r="D7" s="68" t="s">
        <v>629</v>
      </c>
      <c r="E7" s="108" t="s">
        <v>655</v>
      </c>
    </row>
    <row r="8" spans="1:5" s="12" customFormat="1" ht="18.75" customHeight="1">
      <c r="A8" s="66" t="s">
        <v>648</v>
      </c>
      <c r="B8" s="66" t="s">
        <v>216</v>
      </c>
      <c r="C8" s="343"/>
      <c r="D8" s="339">
        <v>424778270.42</v>
      </c>
      <c r="E8" s="344">
        <v>424778270.42</v>
      </c>
    </row>
    <row r="9" spans="1:5" s="12" customFormat="1" ht="18.75" customHeight="1">
      <c r="A9" s="58"/>
      <c r="B9" s="57" t="s">
        <v>508</v>
      </c>
      <c r="C9" s="345">
        <v>14656950.086</v>
      </c>
      <c r="D9" s="340"/>
      <c r="E9" s="346">
        <v>14656950.086</v>
      </c>
    </row>
    <row r="10" spans="1:5" s="12" customFormat="1" ht="18.75" customHeight="1">
      <c r="A10" s="58"/>
      <c r="B10" s="60" t="s">
        <v>340</v>
      </c>
      <c r="C10" s="345">
        <v>21120248.77</v>
      </c>
      <c r="D10" s="340">
        <v>84956045.61</v>
      </c>
      <c r="E10" s="358">
        <v>106076294.38</v>
      </c>
    </row>
    <row r="11" spans="1:5" s="12" customFormat="1" ht="18.75" customHeight="1">
      <c r="A11" s="58"/>
      <c r="B11" s="60" t="s">
        <v>348</v>
      </c>
      <c r="C11" s="345">
        <v>4186043.02</v>
      </c>
      <c r="D11" s="340">
        <v>470917756.72999996</v>
      </c>
      <c r="E11" s="346">
        <v>475103799.74999994</v>
      </c>
    </row>
    <row r="12" spans="1:5" s="12" customFormat="1" ht="18.75" customHeight="1">
      <c r="A12" s="58"/>
      <c r="B12" s="60" t="s">
        <v>394</v>
      </c>
      <c r="C12" s="345">
        <v>0</v>
      </c>
      <c r="D12" s="340">
        <v>96633982.2</v>
      </c>
      <c r="E12" s="346">
        <v>96633982.2</v>
      </c>
    </row>
    <row r="13" spans="1:5" s="12" customFormat="1" ht="18.75" customHeight="1">
      <c r="A13" s="58"/>
      <c r="B13" s="60" t="s">
        <v>51</v>
      </c>
      <c r="C13" s="345"/>
      <c r="D13" s="340">
        <v>256000000</v>
      </c>
      <c r="E13" s="346">
        <v>256000000</v>
      </c>
    </row>
    <row r="14" spans="1:5" s="12" customFormat="1" ht="18.75" customHeight="1">
      <c r="A14" s="58"/>
      <c r="B14" s="60" t="s">
        <v>411</v>
      </c>
      <c r="C14" s="345"/>
      <c r="D14" s="340">
        <v>5411265</v>
      </c>
      <c r="E14" s="346">
        <v>5411265</v>
      </c>
    </row>
    <row r="15" spans="1:5" s="12" customFormat="1" ht="18.75" customHeight="1">
      <c r="A15" s="58"/>
      <c r="B15" s="60" t="s">
        <v>468</v>
      </c>
      <c r="C15" s="345"/>
      <c r="D15" s="340">
        <v>7317064.68</v>
      </c>
      <c r="E15" s="346">
        <v>7317064.68</v>
      </c>
    </row>
    <row r="16" spans="1:5" s="12" customFormat="1" ht="18.75" customHeight="1">
      <c r="A16" s="58"/>
      <c r="B16" s="60" t="s">
        <v>537</v>
      </c>
      <c r="C16" s="345">
        <v>4209217.31</v>
      </c>
      <c r="D16" s="340"/>
      <c r="E16" s="346">
        <v>4209217.31</v>
      </c>
    </row>
    <row r="17" spans="1:5" s="12" customFormat="1" ht="18.75" customHeight="1">
      <c r="A17" s="241" t="s">
        <v>687</v>
      </c>
      <c r="B17" s="242"/>
      <c r="C17" s="238">
        <v>44172459.186000004</v>
      </c>
      <c r="D17" s="239">
        <v>1346014384.64</v>
      </c>
      <c r="E17" s="240">
        <v>1390186843.826</v>
      </c>
    </row>
    <row r="18" spans="1:5" s="44" customFormat="1" ht="18.75" customHeight="1">
      <c r="A18" s="66" t="s">
        <v>653</v>
      </c>
      <c r="B18" s="66" t="s">
        <v>631</v>
      </c>
      <c r="C18" s="343">
        <v>3216416.601</v>
      </c>
      <c r="D18" s="339">
        <v>848802976.1899999</v>
      </c>
      <c r="E18" s="344">
        <v>852019392.7909999</v>
      </c>
    </row>
    <row r="19" spans="1:5" s="12" customFormat="1" ht="18.75" customHeight="1">
      <c r="A19" s="58"/>
      <c r="B19" s="60" t="s">
        <v>319</v>
      </c>
      <c r="C19" s="345">
        <v>0</v>
      </c>
      <c r="D19" s="340">
        <v>24750825.909999996</v>
      </c>
      <c r="E19" s="346">
        <v>24750825.909999996</v>
      </c>
    </row>
    <row r="20" spans="1:5" s="12" customFormat="1" ht="18.75" customHeight="1">
      <c r="A20" s="58"/>
      <c r="B20" s="60" t="s">
        <v>327</v>
      </c>
      <c r="C20" s="345">
        <v>20887333.248</v>
      </c>
      <c r="D20" s="340">
        <v>4480588.26</v>
      </c>
      <c r="E20" s="346">
        <v>25367921.508</v>
      </c>
    </row>
    <row r="21" spans="1:5" s="12" customFormat="1" ht="18.75" customHeight="1">
      <c r="A21" s="58"/>
      <c r="B21" s="60" t="s">
        <v>421</v>
      </c>
      <c r="C21" s="345"/>
      <c r="D21" s="340">
        <v>39313499.84</v>
      </c>
      <c r="E21" s="346">
        <v>39313499.84</v>
      </c>
    </row>
    <row r="22" spans="1:5" s="12" customFormat="1" ht="18.75" customHeight="1">
      <c r="A22" s="58"/>
      <c r="B22" s="60" t="s">
        <v>426</v>
      </c>
      <c r="C22" s="345">
        <v>3040148.519</v>
      </c>
      <c r="D22" s="340">
        <v>128393689.03999999</v>
      </c>
      <c r="E22" s="346">
        <v>131433837.55899999</v>
      </c>
    </row>
    <row r="23" spans="1:5" s="12" customFormat="1" ht="18.75" customHeight="1">
      <c r="A23" s="58"/>
      <c r="B23" s="60" t="s">
        <v>448</v>
      </c>
      <c r="C23" s="345">
        <v>0</v>
      </c>
      <c r="D23" s="340">
        <v>18250568.78</v>
      </c>
      <c r="E23" s="346">
        <v>18250568.78</v>
      </c>
    </row>
    <row r="24" spans="1:5" s="12" customFormat="1" ht="18.75" customHeight="1">
      <c r="A24" s="58"/>
      <c r="B24" s="60" t="s">
        <v>453</v>
      </c>
      <c r="C24" s="345"/>
      <c r="D24" s="340">
        <v>30929567.69</v>
      </c>
      <c r="E24" s="346">
        <v>30929567.69</v>
      </c>
    </row>
    <row r="25" spans="1:5" s="12" customFormat="1" ht="18.75" customHeight="1">
      <c r="A25" s="58"/>
      <c r="B25" s="57" t="s">
        <v>544</v>
      </c>
      <c r="C25" s="345">
        <v>3468163.2309999997</v>
      </c>
      <c r="D25" s="340"/>
      <c r="E25" s="346">
        <v>3468163.2309999997</v>
      </c>
    </row>
    <row r="26" spans="1:5" s="12" customFormat="1" ht="18.75" customHeight="1">
      <c r="A26" s="58"/>
      <c r="B26" s="57" t="s">
        <v>586</v>
      </c>
      <c r="C26" s="345">
        <v>3383500</v>
      </c>
      <c r="D26" s="340"/>
      <c r="E26" s="346">
        <v>3383500</v>
      </c>
    </row>
    <row r="27" spans="1:5" s="44" customFormat="1" ht="18.75" customHeight="1">
      <c r="A27" s="58"/>
      <c r="B27" s="60" t="s">
        <v>487</v>
      </c>
      <c r="C27" s="345">
        <v>0</v>
      </c>
      <c r="D27" s="340">
        <v>88387988.61</v>
      </c>
      <c r="E27" s="346">
        <v>88387988.61</v>
      </c>
    </row>
    <row r="28" spans="1:5" s="44" customFormat="1" ht="18.75" customHeight="1">
      <c r="A28" s="58"/>
      <c r="B28" s="60" t="s">
        <v>761</v>
      </c>
      <c r="C28" s="345">
        <v>189187511.531</v>
      </c>
      <c r="D28" s="340"/>
      <c r="E28" s="346">
        <v>189187511.531</v>
      </c>
    </row>
    <row r="29" spans="1:5" ht="18.75" customHeight="1">
      <c r="A29" s="58"/>
      <c r="B29" s="60" t="s">
        <v>633</v>
      </c>
      <c r="C29" s="345">
        <v>102176792.53</v>
      </c>
      <c r="D29" s="340"/>
      <c r="E29" s="346">
        <v>102176792.53</v>
      </c>
    </row>
    <row r="30" spans="1:5" ht="18.75" customHeight="1">
      <c r="A30" s="241" t="s">
        <v>686</v>
      </c>
      <c r="B30" s="242"/>
      <c r="C30" s="238">
        <v>325359865.65999997</v>
      </c>
      <c r="D30" s="239">
        <v>1183309704.3199997</v>
      </c>
      <c r="E30" s="240">
        <v>1508669569.9799998</v>
      </c>
    </row>
    <row r="31" spans="1:5" ht="18.75" customHeight="1">
      <c r="A31" s="246" t="s">
        <v>655</v>
      </c>
      <c r="B31" s="247"/>
      <c r="C31" s="243">
        <v>369532324.84599996</v>
      </c>
      <c r="D31" s="244">
        <v>2529324088.9600005</v>
      </c>
      <c r="E31" s="245">
        <v>2898856413.806</v>
      </c>
    </row>
    <row r="32" spans="1:5" ht="12.75">
      <c r="A32"/>
      <c r="B32"/>
      <c r="C32"/>
      <c r="D32"/>
      <c r="E32"/>
    </row>
    <row r="33" spans="1:5" ht="12.75">
      <c r="A33"/>
      <c r="B33"/>
      <c r="C33"/>
      <c r="D33"/>
      <c r="E33"/>
    </row>
    <row r="34" spans="1:5" ht="12.75">
      <c r="A34"/>
      <c r="B34"/>
      <c r="C34"/>
      <c r="D34"/>
      <c r="E34"/>
    </row>
    <row r="35" spans="1:5" ht="12.75">
      <c r="A35"/>
      <c r="B35"/>
      <c r="C35"/>
      <c r="D35"/>
      <c r="E35"/>
    </row>
    <row r="36" spans="1:5" ht="12.75">
      <c r="A36"/>
      <c r="B36"/>
      <c r="C36"/>
      <c r="D36"/>
      <c r="E36"/>
    </row>
  </sheetData>
  <sheetProtection/>
  <mergeCells count="4">
    <mergeCell ref="A1:E1"/>
    <mergeCell ref="A2:E2"/>
    <mergeCell ref="A3:E3"/>
    <mergeCell ref="A4:E4"/>
  </mergeCells>
  <printOptions gridLines="1" horizontalCentered="1"/>
  <pageMargins left="0.75" right="0.75" top="0.4" bottom="0.41" header="0.18" footer="0.18"/>
  <pageSetup firstPageNumber="9" useFirstPageNumber="1" horizontalDpi="600" verticalDpi="600" orientation="landscape" paperSize="9" scale="95" r:id="rId1"/>
  <headerFooter alignWithMargins="0">
    <oddFooter>&amp;L&amp;Z&amp;F&amp;R&amp;P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M36"/>
  <sheetViews>
    <sheetView view="pageBreakPreview" zoomScaleSheetLayoutView="100" zoomScalePageLayoutView="0" workbookViewId="0" topLeftCell="A8">
      <selection activeCell="J9" sqref="J9"/>
    </sheetView>
  </sheetViews>
  <sheetFormatPr defaultColWidth="12.57421875" defaultRowHeight="12.75"/>
  <cols>
    <col min="1" max="1" width="18.421875" style="11" customWidth="1"/>
    <col min="2" max="2" width="14.140625" style="11" customWidth="1"/>
    <col min="3" max="3" width="11.421875" style="11" customWidth="1"/>
    <col min="4" max="4" width="14.140625" style="11" customWidth="1"/>
    <col min="5" max="5" width="13.28125" style="11" customWidth="1"/>
    <col min="6" max="6" width="15.00390625" style="11" customWidth="1"/>
    <col min="7" max="8" width="9.57421875" style="11" customWidth="1"/>
    <col min="9" max="9" width="10.00390625" style="11" customWidth="1"/>
    <col min="10" max="10" width="11.7109375" style="11" customWidth="1"/>
    <col min="11" max="11" width="13.7109375" style="11" customWidth="1"/>
    <col min="12" max="12" width="11.7109375" style="11" customWidth="1"/>
    <col min="13" max="13" width="10.28125" style="11" customWidth="1"/>
    <col min="14" max="16384" width="12.57421875" style="11" customWidth="1"/>
  </cols>
  <sheetData>
    <row r="1" spans="1:13" s="79" customFormat="1" ht="19.5" customHeight="1">
      <c r="A1" s="392" t="s">
        <v>688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1"/>
    </row>
    <row r="2" spans="1:13" s="79" customFormat="1" ht="21" customHeight="1">
      <c r="A2" s="392" t="s">
        <v>57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1"/>
    </row>
    <row r="3" spans="1:13" s="79" customFormat="1" ht="20.25" customHeight="1">
      <c r="A3" s="394" t="s">
        <v>1067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4"/>
    </row>
    <row r="4" spans="1:13" s="79" customFormat="1" ht="18.75" customHeight="1">
      <c r="A4" s="429" t="s">
        <v>677</v>
      </c>
      <c r="B4" s="430"/>
      <c r="C4" s="430"/>
      <c r="D4" s="430"/>
      <c r="E4" s="430"/>
      <c r="F4" s="430"/>
      <c r="G4" s="430"/>
      <c r="H4" s="430"/>
      <c r="I4" s="430"/>
      <c r="J4" s="430"/>
      <c r="K4" s="430"/>
      <c r="L4" s="430"/>
      <c r="M4" s="30"/>
    </row>
    <row r="5" spans="1:13" s="79" customFormat="1" ht="52.5" customHeight="1">
      <c r="A5" s="153" t="s">
        <v>645</v>
      </c>
      <c r="B5" s="153" t="s">
        <v>728</v>
      </c>
      <c r="C5" s="153" t="s">
        <v>592</v>
      </c>
      <c r="D5" s="153" t="s">
        <v>237</v>
      </c>
      <c r="E5" s="153" t="s">
        <v>52</v>
      </c>
      <c r="F5" s="153" t="s">
        <v>235</v>
      </c>
      <c r="G5" s="153" t="s">
        <v>168</v>
      </c>
      <c r="H5" s="153" t="s">
        <v>169</v>
      </c>
      <c r="I5" s="153" t="s">
        <v>155</v>
      </c>
      <c r="J5" s="153" t="s">
        <v>712</v>
      </c>
      <c r="K5" s="153" t="s">
        <v>289</v>
      </c>
      <c r="L5" s="154" t="s">
        <v>655</v>
      </c>
      <c r="M5" s="130"/>
    </row>
    <row r="6" spans="1:12" ht="12.75" hidden="1">
      <c r="A6" s="64" t="s">
        <v>1066</v>
      </c>
      <c r="B6" s="54"/>
      <c r="C6" s="64" t="s">
        <v>211</v>
      </c>
      <c r="D6" s="54"/>
      <c r="E6" s="54"/>
      <c r="F6" s="54"/>
      <c r="G6" s="54"/>
      <c r="H6" s="54"/>
      <c r="I6" s="54"/>
      <c r="J6" s="54"/>
      <c r="K6" s="54"/>
      <c r="L6" s="55"/>
    </row>
    <row r="7" spans="1:12" ht="12.75" hidden="1">
      <c r="A7" s="235" t="s">
        <v>645</v>
      </c>
      <c r="B7" s="235" t="s">
        <v>728</v>
      </c>
      <c r="C7" s="236" t="s">
        <v>1041</v>
      </c>
      <c r="D7" s="237" t="s">
        <v>237</v>
      </c>
      <c r="E7" s="237" t="s">
        <v>52</v>
      </c>
      <c r="F7" s="237" t="s">
        <v>235</v>
      </c>
      <c r="G7" s="237" t="s">
        <v>168</v>
      </c>
      <c r="H7" s="237" t="s">
        <v>169</v>
      </c>
      <c r="I7" s="237" t="s">
        <v>155</v>
      </c>
      <c r="J7" s="237" t="s">
        <v>712</v>
      </c>
      <c r="K7" s="237" t="s">
        <v>289</v>
      </c>
      <c r="L7" s="335" t="s">
        <v>655</v>
      </c>
    </row>
    <row r="8" spans="1:12" s="12" customFormat="1" ht="18.75" customHeight="1">
      <c r="A8" s="66" t="s">
        <v>648</v>
      </c>
      <c r="B8" s="66" t="s">
        <v>216</v>
      </c>
      <c r="C8" s="115"/>
      <c r="D8" s="337">
        <v>0</v>
      </c>
      <c r="E8" s="339"/>
      <c r="F8" s="116"/>
      <c r="G8" s="116"/>
      <c r="H8" s="116">
        <v>142865783.56</v>
      </c>
      <c r="I8" s="116"/>
      <c r="J8" s="116">
        <v>281912486.85999995</v>
      </c>
      <c r="K8" s="116"/>
      <c r="L8" s="117">
        <v>424778270.41999996</v>
      </c>
    </row>
    <row r="9" spans="1:12" s="12" customFormat="1" ht="18.75" customHeight="1">
      <c r="A9" s="312"/>
      <c r="B9" s="313" t="s">
        <v>508</v>
      </c>
      <c r="C9" s="314"/>
      <c r="D9" s="315">
        <v>14656950.086</v>
      </c>
      <c r="E9" s="341"/>
      <c r="F9" s="315"/>
      <c r="G9" s="315"/>
      <c r="H9" s="315"/>
      <c r="I9" s="315"/>
      <c r="J9" s="315">
        <v>0</v>
      </c>
      <c r="K9" s="315"/>
      <c r="L9" s="316">
        <v>14656950.086</v>
      </c>
    </row>
    <row r="10" spans="1:12" s="12" customFormat="1" ht="18.75" customHeight="1">
      <c r="A10" s="312"/>
      <c r="B10" s="313" t="s">
        <v>340</v>
      </c>
      <c r="C10" s="314"/>
      <c r="D10" s="315"/>
      <c r="E10" s="341"/>
      <c r="F10" s="315"/>
      <c r="G10" s="315"/>
      <c r="H10" s="315"/>
      <c r="I10" s="315"/>
      <c r="J10" s="315">
        <v>81215814.49000001</v>
      </c>
      <c r="K10" s="315">
        <v>24860479.89</v>
      </c>
      <c r="L10" s="316">
        <v>106076294.38000001</v>
      </c>
    </row>
    <row r="11" spans="1:12" s="12" customFormat="1" ht="18.75" customHeight="1">
      <c r="A11" s="312"/>
      <c r="B11" s="313" t="s">
        <v>348</v>
      </c>
      <c r="C11" s="314"/>
      <c r="D11" s="342">
        <v>44654209.879999995</v>
      </c>
      <c r="E11" s="341"/>
      <c r="F11" s="315"/>
      <c r="G11" s="315">
        <v>1903169.99</v>
      </c>
      <c r="H11" s="315"/>
      <c r="I11" s="315"/>
      <c r="J11" s="315">
        <v>428546419.88</v>
      </c>
      <c r="K11" s="315"/>
      <c r="L11" s="316">
        <v>475103799.75</v>
      </c>
    </row>
    <row r="12" spans="1:12" s="12" customFormat="1" ht="18.75" customHeight="1">
      <c r="A12" s="58"/>
      <c r="B12" s="60" t="s">
        <v>394</v>
      </c>
      <c r="C12" s="118"/>
      <c r="D12" s="336">
        <v>0</v>
      </c>
      <c r="E12" s="340"/>
      <c r="F12" s="119">
        <v>4515831.63</v>
      </c>
      <c r="G12" s="119"/>
      <c r="H12" s="119"/>
      <c r="I12" s="119"/>
      <c r="J12" s="119">
        <v>68153063.3</v>
      </c>
      <c r="K12" s="336">
        <v>23965087.27</v>
      </c>
      <c r="L12" s="120">
        <v>96633982.19999999</v>
      </c>
    </row>
    <row r="13" spans="1:12" s="12" customFormat="1" ht="18.75" customHeight="1">
      <c r="A13" s="58"/>
      <c r="B13" s="60" t="s">
        <v>51</v>
      </c>
      <c r="C13" s="118"/>
      <c r="D13" s="119">
        <v>256000000</v>
      </c>
      <c r="E13" s="340"/>
      <c r="F13" s="119"/>
      <c r="G13" s="119"/>
      <c r="H13" s="119"/>
      <c r="I13" s="119"/>
      <c r="J13" s="119"/>
      <c r="K13" s="119"/>
      <c r="L13" s="120">
        <v>256000000</v>
      </c>
    </row>
    <row r="14" spans="1:12" s="12" customFormat="1" ht="18.75" customHeight="1">
      <c r="A14" s="58"/>
      <c r="B14" s="60" t="s">
        <v>411</v>
      </c>
      <c r="C14" s="118"/>
      <c r="D14" s="119"/>
      <c r="E14" s="340"/>
      <c r="F14" s="119"/>
      <c r="G14" s="119"/>
      <c r="H14" s="119"/>
      <c r="I14" s="119"/>
      <c r="J14" s="119">
        <v>5411265</v>
      </c>
      <c r="K14" s="119"/>
      <c r="L14" s="120">
        <v>5411265</v>
      </c>
    </row>
    <row r="15" spans="1:12" s="12" customFormat="1" ht="18.75" customHeight="1">
      <c r="A15" s="58"/>
      <c r="B15" s="60" t="s">
        <v>468</v>
      </c>
      <c r="C15" s="118"/>
      <c r="D15" s="119"/>
      <c r="E15" s="340"/>
      <c r="F15" s="336">
        <v>2408361.35</v>
      </c>
      <c r="G15" s="119"/>
      <c r="H15" s="119"/>
      <c r="I15" s="119"/>
      <c r="J15" s="119">
        <v>4908703.33</v>
      </c>
      <c r="K15" s="119"/>
      <c r="L15" s="120">
        <v>7317064.68</v>
      </c>
    </row>
    <row r="16" spans="1:12" s="12" customFormat="1" ht="18.75" customHeight="1">
      <c r="A16" s="58"/>
      <c r="B16" s="60" t="s">
        <v>537</v>
      </c>
      <c r="C16" s="118">
        <v>4209217.31</v>
      </c>
      <c r="D16" s="119"/>
      <c r="E16" s="340"/>
      <c r="F16" s="119"/>
      <c r="G16" s="119"/>
      <c r="H16" s="119"/>
      <c r="I16" s="119"/>
      <c r="J16" s="119"/>
      <c r="K16" s="119"/>
      <c r="L16" s="120">
        <v>4209217.31</v>
      </c>
    </row>
    <row r="17" spans="1:12" s="12" customFormat="1" ht="18.75" customHeight="1">
      <c r="A17" s="241" t="s">
        <v>687</v>
      </c>
      <c r="B17" s="242"/>
      <c r="C17" s="238">
        <v>4209217.31</v>
      </c>
      <c r="D17" s="239">
        <v>315311159.96599996</v>
      </c>
      <c r="E17" s="239"/>
      <c r="F17" s="239">
        <v>6924192.98</v>
      </c>
      <c r="G17" s="239">
        <v>1903169.99</v>
      </c>
      <c r="H17" s="239">
        <v>142865783.56</v>
      </c>
      <c r="I17" s="239"/>
      <c r="J17" s="239">
        <v>870147752.86</v>
      </c>
      <c r="K17" s="239">
        <v>48825567.16</v>
      </c>
      <c r="L17" s="240">
        <v>1390186843.826</v>
      </c>
    </row>
    <row r="18" spans="1:12" s="12" customFormat="1" ht="18.75" customHeight="1">
      <c r="A18" s="66" t="s">
        <v>653</v>
      </c>
      <c r="B18" s="66" t="s">
        <v>631</v>
      </c>
      <c r="C18" s="115"/>
      <c r="D18" s="116"/>
      <c r="E18" s="339"/>
      <c r="F18" s="116">
        <v>27645225.65</v>
      </c>
      <c r="G18" s="116"/>
      <c r="H18" s="116"/>
      <c r="I18" s="116"/>
      <c r="J18" s="116">
        <v>824374167.1409999</v>
      </c>
      <c r="K18" s="116"/>
      <c r="L18" s="117">
        <v>852019392.7909999</v>
      </c>
    </row>
    <row r="19" spans="1:12" s="12" customFormat="1" ht="18.75" customHeight="1">
      <c r="A19" s="58"/>
      <c r="B19" s="60" t="s">
        <v>319</v>
      </c>
      <c r="C19" s="118"/>
      <c r="D19" s="119"/>
      <c r="E19" s="340"/>
      <c r="F19" s="119"/>
      <c r="G19" s="119"/>
      <c r="H19" s="119"/>
      <c r="I19" s="119"/>
      <c r="J19" s="119">
        <v>24750825.909999996</v>
      </c>
      <c r="K19" s="119"/>
      <c r="L19" s="120">
        <v>24750825.909999996</v>
      </c>
    </row>
    <row r="20" spans="1:12" s="12" customFormat="1" ht="18.75" customHeight="1">
      <c r="A20" s="58"/>
      <c r="B20" s="60" t="s">
        <v>327</v>
      </c>
      <c r="C20" s="118"/>
      <c r="D20" s="119"/>
      <c r="E20" s="340"/>
      <c r="F20" s="119">
        <v>2120842.412</v>
      </c>
      <c r="G20" s="119"/>
      <c r="H20" s="119"/>
      <c r="I20" s="119"/>
      <c r="J20" s="119">
        <v>23247079.096</v>
      </c>
      <c r="K20" s="119"/>
      <c r="L20" s="120">
        <v>25367921.508</v>
      </c>
    </row>
    <row r="21" spans="1:12" s="12" customFormat="1" ht="18.75" customHeight="1">
      <c r="A21" s="58"/>
      <c r="B21" s="60" t="s">
        <v>421</v>
      </c>
      <c r="C21" s="118"/>
      <c r="D21" s="119"/>
      <c r="E21" s="340"/>
      <c r="F21" s="119"/>
      <c r="G21" s="119"/>
      <c r="H21" s="119"/>
      <c r="I21" s="119"/>
      <c r="J21" s="119">
        <v>39313499.84</v>
      </c>
      <c r="K21" s="119"/>
      <c r="L21" s="120">
        <v>39313499.84</v>
      </c>
    </row>
    <row r="22" spans="1:12" s="311" customFormat="1" ht="18.75" customHeight="1">
      <c r="A22" s="58"/>
      <c r="B22" s="60" t="s">
        <v>426</v>
      </c>
      <c r="C22" s="118"/>
      <c r="D22" s="119"/>
      <c r="E22" s="340"/>
      <c r="F22" s="119"/>
      <c r="G22" s="119"/>
      <c r="H22" s="119">
        <v>16900899.26</v>
      </c>
      <c r="I22" s="119"/>
      <c r="J22" s="119">
        <v>111492789.78</v>
      </c>
      <c r="K22" s="336">
        <v>3040148.519</v>
      </c>
      <c r="L22" s="120">
        <v>131433837.559</v>
      </c>
    </row>
    <row r="23" spans="1:12" s="317" customFormat="1" ht="18.75" customHeight="1">
      <c r="A23" s="58"/>
      <c r="B23" s="60" t="s">
        <v>448</v>
      </c>
      <c r="C23" s="118"/>
      <c r="D23" s="119"/>
      <c r="E23" s="340"/>
      <c r="F23" s="119"/>
      <c r="G23" s="119"/>
      <c r="H23" s="119"/>
      <c r="I23" s="119"/>
      <c r="J23" s="119">
        <v>18250568.78</v>
      </c>
      <c r="K23" s="119"/>
      <c r="L23" s="120">
        <v>18250568.78</v>
      </c>
    </row>
    <row r="24" spans="1:12" s="317" customFormat="1" ht="18.75" customHeight="1">
      <c r="A24" s="58"/>
      <c r="B24" s="60" t="s">
        <v>453</v>
      </c>
      <c r="C24" s="118"/>
      <c r="D24" s="119"/>
      <c r="E24" s="340"/>
      <c r="F24" s="119">
        <v>5942505.53</v>
      </c>
      <c r="G24" s="119"/>
      <c r="H24" s="119"/>
      <c r="I24" s="119"/>
      <c r="J24" s="119">
        <v>24987062.16</v>
      </c>
      <c r="K24" s="119"/>
      <c r="L24" s="120">
        <v>30929567.69</v>
      </c>
    </row>
    <row r="25" spans="1:12" s="317" customFormat="1" ht="18.75" customHeight="1">
      <c r="A25" s="58"/>
      <c r="B25" s="60" t="s">
        <v>544</v>
      </c>
      <c r="C25" s="118"/>
      <c r="D25" s="119"/>
      <c r="E25" s="340"/>
      <c r="F25" s="119"/>
      <c r="G25" s="119"/>
      <c r="H25" s="119"/>
      <c r="I25" s="119"/>
      <c r="J25" s="119">
        <v>3468163.2309999997</v>
      </c>
      <c r="K25" s="119"/>
      <c r="L25" s="120">
        <v>3468163.2309999997</v>
      </c>
    </row>
    <row r="26" spans="1:12" s="12" customFormat="1" ht="18.75" customHeight="1">
      <c r="A26" s="58"/>
      <c r="B26" s="60" t="s">
        <v>586</v>
      </c>
      <c r="C26" s="118"/>
      <c r="D26" s="119"/>
      <c r="E26" s="340"/>
      <c r="F26" s="119"/>
      <c r="G26" s="119"/>
      <c r="H26" s="119"/>
      <c r="I26" s="119"/>
      <c r="J26" s="119">
        <v>3383500</v>
      </c>
      <c r="K26" s="119"/>
      <c r="L26" s="120">
        <v>3383500</v>
      </c>
    </row>
    <row r="27" spans="1:12" s="12" customFormat="1" ht="18.75" customHeight="1">
      <c r="A27" s="58"/>
      <c r="B27" s="60" t="s">
        <v>487</v>
      </c>
      <c r="C27" s="118"/>
      <c r="D27" s="119"/>
      <c r="E27" s="340">
        <v>76922769.11</v>
      </c>
      <c r="F27" s="336">
        <v>0</v>
      </c>
      <c r="G27" s="119"/>
      <c r="H27" s="119"/>
      <c r="I27" s="119"/>
      <c r="J27" s="119">
        <v>11465219.5</v>
      </c>
      <c r="K27" s="336">
        <v>0</v>
      </c>
      <c r="L27" s="120">
        <v>88387988.61</v>
      </c>
    </row>
    <row r="28" spans="1:12" s="12" customFormat="1" ht="18.75" customHeight="1">
      <c r="A28" s="58"/>
      <c r="B28" s="60" t="s">
        <v>761</v>
      </c>
      <c r="C28" s="118"/>
      <c r="D28" s="119">
        <v>98821025.15100001</v>
      </c>
      <c r="E28" s="340"/>
      <c r="F28" s="119"/>
      <c r="G28" s="119"/>
      <c r="H28" s="119"/>
      <c r="I28" s="119"/>
      <c r="J28" s="119">
        <v>90366486.38</v>
      </c>
      <c r="K28" s="119"/>
      <c r="L28" s="120">
        <v>189187511.53100002</v>
      </c>
    </row>
    <row r="29" spans="1:12" s="12" customFormat="1" ht="18.75" customHeight="1">
      <c r="A29" s="58"/>
      <c r="B29" s="60" t="s">
        <v>633</v>
      </c>
      <c r="C29" s="118"/>
      <c r="D29" s="119"/>
      <c r="E29" s="340"/>
      <c r="F29" s="119"/>
      <c r="G29" s="119"/>
      <c r="H29" s="119"/>
      <c r="I29" s="119">
        <v>102090372.53</v>
      </c>
      <c r="J29" s="119">
        <v>86420</v>
      </c>
      <c r="K29" s="119"/>
      <c r="L29" s="120">
        <v>102176792.53</v>
      </c>
    </row>
    <row r="30" spans="1:12" s="12" customFormat="1" ht="18.75" customHeight="1">
      <c r="A30" s="241" t="s">
        <v>686</v>
      </c>
      <c r="B30" s="242"/>
      <c r="C30" s="238"/>
      <c r="D30" s="239">
        <v>98821025.15100001</v>
      </c>
      <c r="E30" s="239">
        <v>76922769.11</v>
      </c>
      <c r="F30" s="239">
        <v>35708573.592</v>
      </c>
      <c r="G30" s="239"/>
      <c r="H30" s="239">
        <v>16900899.26</v>
      </c>
      <c r="I30" s="239">
        <v>102090372.53</v>
      </c>
      <c r="J30" s="239">
        <v>1175185781.8179998</v>
      </c>
      <c r="K30" s="338">
        <v>3040148.519</v>
      </c>
      <c r="L30" s="240">
        <v>1508669569.9799998</v>
      </c>
    </row>
    <row r="31" spans="1:12" s="12" customFormat="1" ht="18.75" customHeight="1">
      <c r="A31" s="246" t="s">
        <v>655</v>
      </c>
      <c r="B31" s="247"/>
      <c r="C31" s="243">
        <v>4209217.31</v>
      </c>
      <c r="D31" s="244">
        <v>414132185.117</v>
      </c>
      <c r="E31" s="244">
        <v>76922769.11</v>
      </c>
      <c r="F31" s="244">
        <v>42632766.572</v>
      </c>
      <c r="G31" s="244">
        <v>1903169.99</v>
      </c>
      <c r="H31" s="244">
        <v>159766682.82</v>
      </c>
      <c r="I31" s="244">
        <v>102090372.53</v>
      </c>
      <c r="J31" s="244">
        <v>2045333534.678</v>
      </c>
      <c r="K31" s="244">
        <v>51865715.679</v>
      </c>
      <c r="L31" s="245">
        <v>2898856413.806</v>
      </c>
    </row>
    <row r="32" spans="1:12" s="12" customFormat="1" ht="18.75" customHeight="1">
      <c r="A32"/>
      <c r="B32"/>
      <c r="C32"/>
      <c r="D32"/>
      <c r="E32"/>
      <c r="F32"/>
      <c r="G32"/>
      <c r="H32"/>
      <c r="I32"/>
      <c r="J32"/>
      <c r="K32"/>
      <c r="L32"/>
    </row>
    <row r="33" spans="1:12" s="12" customFormat="1" ht="12.75">
      <c r="A33"/>
      <c r="B33"/>
      <c r="C33"/>
      <c r="D33"/>
      <c r="E33"/>
      <c r="F33"/>
      <c r="G33"/>
      <c r="H33"/>
      <c r="I33"/>
      <c r="J33"/>
      <c r="K33"/>
      <c r="L33"/>
    </row>
    <row r="34" spans="1:12" s="44" customFormat="1" ht="12.75">
      <c r="A34"/>
      <c r="B34"/>
      <c r="C34"/>
      <c r="D34"/>
      <c r="E34"/>
      <c r="F34"/>
      <c r="G34"/>
      <c r="H34"/>
      <c r="I34"/>
      <c r="J34"/>
      <c r="K34"/>
      <c r="L34"/>
    </row>
    <row r="35" spans="1:12" s="44" customFormat="1" ht="15.75" customHeight="1">
      <c r="A35"/>
      <c r="B35"/>
      <c r="C35"/>
      <c r="D35"/>
      <c r="E35"/>
      <c r="F35"/>
      <c r="G35"/>
      <c r="H35"/>
      <c r="I35"/>
      <c r="J35"/>
      <c r="K35"/>
      <c r="L35"/>
    </row>
    <row r="36" spans="1:12" ht="12.75">
      <c r="A36"/>
      <c r="B36"/>
      <c r="C36"/>
      <c r="D36"/>
      <c r="E36"/>
      <c r="F36"/>
      <c r="G36"/>
      <c r="H36"/>
      <c r="I36"/>
      <c r="J36"/>
      <c r="K36"/>
      <c r="L36"/>
    </row>
  </sheetData>
  <sheetProtection/>
  <mergeCells count="4">
    <mergeCell ref="A1:L1"/>
    <mergeCell ref="A2:L2"/>
    <mergeCell ref="A3:L3"/>
    <mergeCell ref="A4:L4"/>
  </mergeCells>
  <printOptions gridLines="1" horizontalCentered="1"/>
  <pageMargins left="0.34" right="0.2" top="0.26" bottom="0.41" header="0.17" footer="0.18"/>
  <pageSetup firstPageNumber="10" useFirstPageNumber="1" horizontalDpi="600" verticalDpi="600" orientation="landscape" paperSize="9" scale="95" r:id="rId1"/>
  <headerFooter alignWithMargins="0">
    <oddFooter>&amp;L&amp;Z&amp;F&amp;R&amp;P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U14"/>
  <sheetViews>
    <sheetView view="pageBreakPreview" zoomScale="60" zoomScalePageLayoutView="0" workbookViewId="0" topLeftCell="A1">
      <selection activeCell="D9" sqref="D9"/>
    </sheetView>
  </sheetViews>
  <sheetFormatPr defaultColWidth="11.8515625" defaultRowHeight="12.75"/>
  <cols>
    <col min="1" max="1" width="24.28125" style="11" customWidth="1"/>
    <col min="2" max="2" width="10.421875" style="32" customWidth="1"/>
    <col min="3" max="3" width="14.7109375" style="11" customWidth="1"/>
    <col min="4" max="4" width="15.57421875" style="11" customWidth="1"/>
    <col min="5" max="5" width="16.57421875" style="11" customWidth="1"/>
    <col min="6" max="6" width="13.28125" style="11" customWidth="1"/>
    <col min="7" max="7" width="12.7109375" style="11" customWidth="1"/>
    <col min="8" max="8" width="15.8515625" style="11" customWidth="1"/>
    <col min="9" max="9" width="14.7109375" style="11" customWidth="1"/>
    <col min="10" max="10" width="14.140625" style="11" customWidth="1"/>
    <col min="11" max="11" width="11.8515625" style="11" customWidth="1"/>
    <col min="12" max="12" width="12.421875" style="11" customWidth="1"/>
    <col min="13" max="13" width="13.57421875" style="11" customWidth="1"/>
    <col min="14" max="16384" width="11.8515625" style="11" customWidth="1"/>
  </cols>
  <sheetData>
    <row r="1" spans="1:13" s="20" customFormat="1" ht="18">
      <c r="A1" s="392" t="s">
        <v>706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1"/>
    </row>
    <row r="2" spans="1:13" s="20" customFormat="1" ht="18">
      <c r="A2" s="392" t="s">
        <v>705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1"/>
    </row>
    <row r="3" spans="1:21" s="20" customFormat="1" ht="18" customHeight="1">
      <c r="A3" s="394" t="s">
        <v>1069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4"/>
      <c r="N3" s="34"/>
      <c r="O3" s="34"/>
      <c r="P3" s="34"/>
      <c r="Q3" s="34"/>
      <c r="R3" s="34"/>
      <c r="S3" s="34"/>
      <c r="T3" s="34"/>
      <c r="U3" s="34"/>
    </row>
    <row r="4" spans="1:13" s="21" customFormat="1" ht="15.75">
      <c r="A4" s="396" t="s">
        <v>695</v>
      </c>
      <c r="B4" s="397"/>
      <c r="C4" s="397"/>
      <c r="D4" s="397"/>
      <c r="E4" s="397"/>
      <c r="F4" s="397"/>
      <c r="G4" s="397"/>
      <c r="H4" s="397"/>
      <c r="I4" s="397"/>
      <c r="J4" s="397"/>
      <c r="K4" s="397"/>
      <c r="L4" s="397"/>
      <c r="M4" s="152"/>
    </row>
    <row r="5" spans="1:12" ht="68.25" customHeight="1">
      <c r="A5" s="22" t="s">
        <v>645</v>
      </c>
      <c r="B5" s="22" t="s">
        <v>83</v>
      </c>
      <c r="C5" s="22" t="s">
        <v>692</v>
      </c>
      <c r="D5" s="22" t="s">
        <v>693</v>
      </c>
      <c r="E5" s="22" t="s">
        <v>52</v>
      </c>
      <c r="F5" s="22" t="s">
        <v>666</v>
      </c>
      <c r="G5" s="22" t="s">
        <v>168</v>
      </c>
      <c r="H5" s="22" t="s">
        <v>169</v>
      </c>
      <c r="I5" s="155" t="s">
        <v>155</v>
      </c>
      <c r="J5" s="22" t="s">
        <v>191</v>
      </c>
      <c r="K5" s="22" t="s">
        <v>673</v>
      </c>
      <c r="L5" s="19" t="s">
        <v>655</v>
      </c>
    </row>
    <row r="6" spans="1:12" ht="12.75" hidden="1">
      <c r="A6" s="65" t="s">
        <v>1066</v>
      </c>
      <c r="B6" s="54"/>
      <c r="C6" s="65" t="s">
        <v>211</v>
      </c>
      <c r="D6" s="54"/>
      <c r="E6" s="54"/>
      <c r="F6" s="54"/>
      <c r="G6" s="54"/>
      <c r="H6" s="54"/>
      <c r="I6" s="54"/>
      <c r="J6" s="54"/>
      <c r="K6" s="54"/>
      <c r="L6" s="55"/>
    </row>
    <row r="7" spans="1:12" s="151" customFormat="1" ht="49.5" customHeight="1" hidden="1">
      <c r="A7" s="148" t="s">
        <v>645</v>
      </c>
      <c r="B7" s="148" t="s">
        <v>628</v>
      </c>
      <c r="C7" s="149" t="s">
        <v>1041</v>
      </c>
      <c r="D7" s="148" t="s">
        <v>237</v>
      </c>
      <c r="F7" s="149" t="s">
        <v>235</v>
      </c>
      <c r="G7" s="149" t="s">
        <v>168</v>
      </c>
      <c r="H7" s="149" t="s">
        <v>169</v>
      </c>
      <c r="I7" s="149" t="s">
        <v>155</v>
      </c>
      <c r="J7" s="149" t="s">
        <v>712</v>
      </c>
      <c r="K7" s="149" t="s">
        <v>289</v>
      </c>
      <c r="L7" s="150" t="s">
        <v>655</v>
      </c>
    </row>
    <row r="8" spans="1:12" ht="49.5" customHeight="1">
      <c r="A8" s="435" t="s">
        <v>648</v>
      </c>
      <c r="B8" s="286" t="s">
        <v>630</v>
      </c>
      <c r="C8" s="116">
        <v>4209217.31</v>
      </c>
      <c r="D8" s="116">
        <v>14656950.086</v>
      </c>
      <c r="E8" s="116"/>
      <c r="F8" s="116">
        <v>0</v>
      </c>
      <c r="G8" s="116"/>
      <c r="H8" s="116"/>
      <c r="I8" s="116"/>
      <c r="J8" s="116">
        <v>25306291.79</v>
      </c>
      <c r="K8" s="116"/>
      <c r="L8" s="125">
        <v>44172459.186000004</v>
      </c>
    </row>
    <row r="9" spans="1:12" ht="49.5" customHeight="1">
      <c r="A9" s="436"/>
      <c r="B9" s="287" t="s">
        <v>629</v>
      </c>
      <c r="C9" s="125"/>
      <c r="D9" s="125">
        <v>300654209.88</v>
      </c>
      <c r="E9" s="119"/>
      <c r="F9" s="119">
        <v>6924192.98</v>
      </c>
      <c r="G9" s="119">
        <v>1903169.99</v>
      </c>
      <c r="H9" s="119">
        <v>142865783.56</v>
      </c>
      <c r="I9" s="119"/>
      <c r="J9" s="119">
        <v>844841461.0699999</v>
      </c>
      <c r="K9" s="119">
        <v>48825567.16</v>
      </c>
      <c r="L9" s="125">
        <v>1346014384.64</v>
      </c>
    </row>
    <row r="10" spans="1:12" s="288" customFormat="1" ht="49.5" customHeight="1">
      <c r="A10" s="433" t="s">
        <v>687</v>
      </c>
      <c r="B10" s="434"/>
      <c r="C10" s="333">
        <v>4209217.31</v>
      </c>
      <c r="D10" s="333">
        <v>315311159.966</v>
      </c>
      <c r="E10" s="333"/>
      <c r="F10" s="333">
        <v>6924192.98</v>
      </c>
      <c r="G10" s="333">
        <v>1903169.99</v>
      </c>
      <c r="H10" s="333">
        <v>142865783.56</v>
      </c>
      <c r="I10" s="333"/>
      <c r="J10" s="333">
        <v>870147752.8599999</v>
      </c>
      <c r="K10" s="333">
        <v>48825567.16</v>
      </c>
      <c r="L10" s="333">
        <v>1390186843.8260002</v>
      </c>
    </row>
    <row r="11" spans="1:12" ht="49.5" customHeight="1">
      <c r="A11" s="437" t="s">
        <v>653</v>
      </c>
      <c r="B11" s="287" t="s">
        <v>630</v>
      </c>
      <c r="C11" s="125"/>
      <c r="D11" s="125">
        <v>98821025.15100001</v>
      </c>
      <c r="E11" s="125"/>
      <c r="F11" s="125">
        <v>2120842.412</v>
      </c>
      <c r="G11" s="125"/>
      <c r="H11" s="125"/>
      <c r="I11" s="125">
        <v>102090372.53</v>
      </c>
      <c r="J11" s="125">
        <v>119287477.04799998</v>
      </c>
      <c r="K11" s="125">
        <v>3040148.519</v>
      </c>
      <c r="L11" s="125">
        <v>325359865.65999997</v>
      </c>
    </row>
    <row r="12" spans="1:12" ht="49.5" customHeight="1">
      <c r="A12" s="436"/>
      <c r="B12" s="287" t="s">
        <v>629</v>
      </c>
      <c r="C12" s="125"/>
      <c r="D12" s="125"/>
      <c r="E12" s="119">
        <v>76922769.11</v>
      </c>
      <c r="F12" s="119">
        <v>33587731.18</v>
      </c>
      <c r="G12" s="119"/>
      <c r="H12" s="119">
        <v>16900899.26</v>
      </c>
      <c r="I12" s="119"/>
      <c r="J12" s="119">
        <v>1055898304.7700002</v>
      </c>
      <c r="K12" s="119">
        <v>0</v>
      </c>
      <c r="L12" s="125">
        <v>1183309704.3200002</v>
      </c>
    </row>
    <row r="13" spans="1:12" s="288" customFormat="1" ht="49.5" customHeight="1">
      <c r="A13" s="431" t="s">
        <v>686</v>
      </c>
      <c r="B13" s="432"/>
      <c r="C13" s="122"/>
      <c r="D13" s="122">
        <v>98821025.15100001</v>
      </c>
      <c r="E13" s="122">
        <v>76922769.11</v>
      </c>
      <c r="F13" s="122">
        <v>35708573.592</v>
      </c>
      <c r="G13" s="122"/>
      <c r="H13" s="122">
        <v>16900899.26</v>
      </c>
      <c r="I13" s="122">
        <v>102090372.53</v>
      </c>
      <c r="J13" s="122">
        <v>1175185781.8180003</v>
      </c>
      <c r="K13" s="122">
        <v>3040148.519</v>
      </c>
      <c r="L13" s="124">
        <v>1508669569.98</v>
      </c>
    </row>
    <row r="14" spans="1:12" s="288" customFormat="1" ht="49.5" customHeight="1">
      <c r="A14" s="431" t="s">
        <v>655</v>
      </c>
      <c r="B14" s="432"/>
      <c r="C14" s="127">
        <v>4209217.31</v>
      </c>
      <c r="D14" s="127">
        <v>414132185.117</v>
      </c>
      <c r="E14" s="127">
        <v>76922769.11</v>
      </c>
      <c r="F14" s="127">
        <v>42632766.572</v>
      </c>
      <c r="G14" s="127">
        <v>1903169.99</v>
      </c>
      <c r="H14" s="127">
        <v>159766682.82</v>
      </c>
      <c r="I14" s="127">
        <v>102090372.53</v>
      </c>
      <c r="J14" s="127">
        <v>2045333534.6780002</v>
      </c>
      <c r="K14" s="127">
        <v>51865715.679</v>
      </c>
      <c r="L14" s="127">
        <v>2898856413.806</v>
      </c>
    </row>
  </sheetData>
  <sheetProtection/>
  <mergeCells count="9">
    <mergeCell ref="A13:B13"/>
    <mergeCell ref="A10:B10"/>
    <mergeCell ref="A14:B14"/>
    <mergeCell ref="A1:L1"/>
    <mergeCell ref="A2:L2"/>
    <mergeCell ref="A3:L3"/>
    <mergeCell ref="A4:L4"/>
    <mergeCell ref="A8:A9"/>
    <mergeCell ref="A11:A12"/>
  </mergeCells>
  <printOptions gridLines="1" horizontalCentered="1"/>
  <pageMargins left="0.37" right="0.2" top="0.52" bottom="0.46" header="0.27" footer="0.24"/>
  <pageSetup firstPageNumber="11" useFirstPageNumber="1" horizontalDpi="600" verticalDpi="600" orientation="landscape" paperSize="9" scale="79" r:id="rId1"/>
  <headerFooter alignWithMargins="0">
    <oddFooter>&amp;L&amp;Z&amp;F&amp;R&amp;P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V34"/>
  <sheetViews>
    <sheetView view="pageBreakPreview" zoomScale="75" zoomScaleSheetLayoutView="75" zoomScalePageLayoutView="0" workbookViewId="0" topLeftCell="A4">
      <selection activeCell="C17" sqref="C17"/>
    </sheetView>
  </sheetViews>
  <sheetFormatPr defaultColWidth="11.57421875" defaultRowHeight="12.75"/>
  <cols>
    <col min="1" max="1" width="19.57421875" style="11" customWidth="1"/>
    <col min="2" max="2" width="14.28125" style="11" customWidth="1"/>
    <col min="3" max="3" width="9.421875" style="11" customWidth="1"/>
    <col min="4" max="4" width="10.28125" style="11" customWidth="1"/>
    <col min="5" max="5" width="12.7109375" style="11" customWidth="1"/>
    <col min="6" max="6" width="8.7109375" style="11" customWidth="1"/>
    <col min="7" max="7" width="9.57421875" style="11" customWidth="1"/>
    <col min="8" max="8" width="12.421875" style="11" customWidth="1"/>
    <col min="9" max="9" width="6.7109375" style="11" customWidth="1"/>
    <col min="10" max="10" width="12.140625" style="11" customWidth="1"/>
    <col min="11" max="11" width="11.8515625" style="45" customWidth="1"/>
    <col min="12" max="12" width="12.57421875" style="11" customWidth="1"/>
    <col min="13" max="13" width="7.421875" style="11" customWidth="1"/>
    <col min="14" max="14" width="7.28125" style="11" customWidth="1"/>
    <col min="15" max="16" width="8.57421875" style="11" customWidth="1"/>
    <col min="17" max="18" width="9.421875" style="45" customWidth="1"/>
    <col min="19" max="20" width="10.28125" style="11" customWidth="1"/>
    <col min="21" max="21" width="10.57421875" style="11" customWidth="1"/>
    <col min="22" max="22" width="12.00390625" style="11" customWidth="1"/>
    <col min="23" max="16384" width="11.57421875" style="11" customWidth="1"/>
  </cols>
  <sheetData>
    <row r="1" spans="1:22" ht="18.75" customHeight="1">
      <c r="A1" s="394" t="s">
        <v>941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  <c r="N1" s="395"/>
      <c r="O1" s="395"/>
      <c r="P1" s="395"/>
      <c r="Q1" s="395"/>
      <c r="R1" s="395"/>
      <c r="S1" s="34"/>
      <c r="T1" s="34"/>
      <c r="U1" s="34"/>
      <c r="V1" s="34"/>
    </row>
    <row r="2" spans="1:22" ht="18.75" customHeight="1">
      <c r="A2" s="394" t="s">
        <v>705</v>
      </c>
      <c r="B2" s="395"/>
      <c r="C2" s="395"/>
      <c r="D2" s="395"/>
      <c r="E2" s="395"/>
      <c r="F2" s="395"/>
      <c r="G2" s="395"/>
      <c r="H2" s="395"/>
      <c r="I2" s="395"/>
      <c r="J2" s="395"/>
      <c r="K2" s="395"/>
      <c r="L2" s="395"/>
      <c r="M2" s="395"/>
      <c r="N2" s="395"/>
      <c r="O2" s="395"/>
      <c r="P2" s="395"/>
      <c r="Q2" s="395"/>
      <c r="R2" s="395"/>
      <c r="S2" s="34"/>
      <c r="T2" s="34"/>
      <c r="U2" s="34"/>
      <c r="V2" s="34"/>
    </row>
    <row r="3" spans="1:22" ht="18.75" customHeight="1">
      <c r="A3" s="394" t="s">
        <v>1067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5"/>
      <c r="R3" s="395"/>
      <c r="S3" s="34"/>
      <c r="T3" s="34"/>
      <c r="U3" s="34"/>
      <c r="V3" s="34"/>
    </row>
    <row r="4" spans="1:22" s="47" customFormat="1" ht="18.75" customHeight="1">
      <c r="A4" s="400" t="s">
        <v>695</v>
      </c>
      <c r="B4" s="401"/>
      <c r="C4" s="401"/>
      <c r="D4" s="401"/>
      <c r="E4" s="401"/>
      <c r="F4" s="401"/>
      <c r="G4" s="401"/>
      <c r="H4" s="401"/>
      <c r="I4" s="401"/>
      <c r="J4" s="401"/>
      <c r="K4" s="401"/>
      <c r="L4" s="401"/>
      <c r="M4" s="401"/>
      <c r="N4" s="401"/>
      <c r="O4" s="401"/>
      <c r="P4" s="401"/>
      <c r="Q4" s="401"/>
      <c r="R4" s="401"/>
      <c r="S4" s="147"/>
      <c r="T4" s="147"/>
      <c r="U4" s="147"/>
      <c r="V4" s="61"/>
    </row>
    <row r="5" spans="1:18" s="49" customFormat="1" ht="31.5" customHeight="1">
      <c r="A5" s="451" t="s">
        <v>645</v>
      </c>
      <c r="B5" s="451" t="s">
        <v>637</v>
      </c>
      <c r="C5" s="448" t="s">
        <v>630</v>
      </c>
      <c r="D5" s="449"/>
      <c r="E5" s="449"/>
      <c r="F5" s="449"/>
      <c r="G5" s="449"/>
      <c r="H5" s="450"/>
      <c r="I5" s="446" t="s">
        <v>690</v>
      </c>
      <c r="J5" s="448" t="s">
        <v>629</v>
      </c>
      <c r="K5" s="449"/>
      <c r="L5" s="449"/>
      <c r="M5" s="449"/>
      <c r="N5" s="449"/>
      <c r="O5" s="449"/>
      <c r="P5" s="450"/>
      <c r="Q5" s="446" t="s">
        <v>80</v>
      </c>
      <c r="R5" s="446" t="s">
        <v>81</v>
      </c>
    </row>
    <row r="6" spans="1:18" s="50" customFormat="1" ht="57" customHeight="1">
      <c r="A6" s="451"/>
      <c r="B6" s="451"/>
      <c r="C6" s="46" t="s">
        <v>692</v>
      </c>
      <c r="D6" s="46" t="s">
        <v>693</v>
      </c>
      <c r="E6" s="46" t="s">
        <v>235</v>
      </c>
      <c r="F6" s="46" t="s">
        <v>155</v>
      </c>
      <c r="G6" s="46" t="s">
        <v>712</v>
      </c>
      <c r="H6" s="46" t="s">
        <v>289</v>
      </c>
      <c r="I6" s="447"/>
      <c r="J6" s="46" t="s">
        <v>237</v>
      </c>
      <c r="K6" s="46" t="s">
        <v>52</v>
      </c>
      <c r="L6" s="46" t="s">
        <v>235</v>
      </c>
      <c r="M6" s="46" t="s">
        <v>168</v>
      </c>
      <c r="N6" s="46" t="s">
        <v>169</v>
      </c>
      <c r="O6" s="46" t="s">
        <v>712</v>
      </c>
      <c r="P6" s="46" t="s">
        <v>289</v>
      </c>
      <c r="Q6" s="447"/>
      <c r="R6" s="447"/>
    </row>
    <row r="7" spans="1:19" ht="12.75" hidden="1">
      <c r="A7" s="258" t="s">
        <v>1066</v>
      </c>
      <c r="B7" s="254"/>
      <c r="C7" s="258" t="s">
        <v>628</v>
      </c>
      <c r="D7" s="254" t="s">
        <v>211</v>
      </c>
      <c r="E7" s="254"/>
      <c r="F7" s="254"/>
      <c r="G7" s="254"/>
      <c r="H7" s="254"/>
      <c r="I7" s="254"/>
      <c r="J7" s="254"/>
      <c r="K7" s="254"/>
      <c r="L7" s="254"/>
      <c r="M7" s="254"/>
      <c r="N7" s="254"/>
      <c r="O7" s="254"/>
      <c r="P7" s="254"/>
      <c r="Q7" s="254"/>
      <c r="R7" s="255"/>
      <c r="S7"/>
    </row>
    <row r="8" spans="1:19" ht="12.75" hidden="1">
      <c r="A8" s="256"/>
      <c r="B8" s="257"/>
      <c r="C8" s="441" t="s">
        <v>630</v>
      </c>
      <c r="D8" s="442"/>
      <c r="E8" s="442"/>
      <c r="F8" s="442"/>
      <c r="G8" s="442"/>
      <c r="H8" s="443"/>
      <c r="I8" s="444" t="s">
        <v>690</v>
      </c>
      <c r="J8" s="441" t="s">
        <v>629</v>
      </c>
      <c r="K8" s="442"/>
      <c r="L8" s="442"/>
      <c r="M8" s="442"/>
      <c r="N8" s="442"/>
      <c r="O8" s="442"/>
      <c r="P8" s="443"/>
      <c r="Q8" s="444" t="s">
        <v>691</v>
      </c>
      <c r="R8" s="444" t="s">
        <v>655</v>
      </c>
      <c r="S8"/>
    </row>
    <row r="9" spans="1:19" s="151" customFormat="1" ht="51" hidden="1">
      <c r="A9" s="259" t="s">
        <v>645</v>
      </c>
      <c r="B9" s="259" t="s">
        <v>728</v>
      </c>
      <c r="C9" s="260" t="s">
        <v>1041</v>
      </c>
      <c r="D9" s="261" t="s">
        <v>237</v>
      </c>
      <c r="E9" s="262" t="s">
        <v>235</v>
      </c>
      <c r="F9" s="262" t="s">
        <v>155</v>
      </c>
      <c r="G9" s="262" t="s">
        <v>712</v>
      </c>
      <c r="H9" s="262" t="s">
        <v>289</v>
      </c>
      <c r="I9" s="445"/>
      <c r="J9" s="261" t="s">
        <v>237</v>
      </c>
      <c r="K9" s="262" t="s">
        <v>52</v>
      </c>
      <c r="L9" s="262" t="s">
        <v>235</v>
      </c>
      <c r="M9" s="262" t="s">
        <v>168</v>
      </c>
      <c r="N9" s="262" t="s">
        <v>169</v>
      </c>
      <c r="O9" s="262" t="s">
        <v>712</v>
      </c>
      <c r="P9" s="262" t="s">
        <v>289</v>
      </c>
      <c r="Q9" s="445"/>
      <c r="R9" s="445"/>
      <c r="S9" s="263"/>
    </row>
    <row r="10" spans="1:18" s="12" customFormat="1" ht="18.75" customHeight="1">
      <c r="A10" s="440" t="s">
        <v>648</v>
      </c>
      <c r="B10" s="264" t="s">
        <v>216</v>
      </c>
      <c r="C10" s="265"/>
      <c r="D10" s="271"/>
      <c r="E10" s="271"/>
      <c r="F10" s="271"/>
      <c r="G10" s="271"/>
      <c r="H10" s="271"/>
      <c r="I10" s="272"/>
      <c r="J10" s="272">
        <v>0</v>
      </c>
      <c r="K10" s="271"/>
      <c r="L10" s="271"/>
      <c r="M10" s="271"/>
      <c r="N10" s="271">
        <v>142865783.56</v>
      </c>
      <c r="O10" s="271">
        <v>281912486.85999995</v>
      </c>
      <c r="P10" s="271"/>
      <c r="Q10" s="272">
        <v>424778270.41999996</v>
      </c>
      <c r="R10" s="273">
        <v>424778270.41999996</v>
      </c>
    </row>
    <row r="11" spans="1:18" s="12" customFormat="1" ht="18.75" customHeight="1">
      <c r="A11" s="438"/>
      <c r="B11" s="269" t="s">
        <v>508</v>
      </c>
      <c r="C11" s="265"/>
      <c r="D11" s="265">
        <v>14656950.086</v>
      </c>
      <c r="E11" s="266"/>
      <c r="F11" s="266"/>
      <c r="G11" s="266">
        <v>0</v>
      </c>
      <c r="H11" s="266"/>
      <c r="I11" s="267">
        <v>14656950.086</v>
      </c>
      <c r="J11" s="267"/>
      <c r="K11" s="266"/>
      <c r="L11" s="266"/>
      <c r="M11" s="266"/>
      <c r="N11" s="266"/>
      <c r="O11" s="266"/>
      <c r="P11" s="266"/>
      <c r="Q11" s="267"/>
      <c r="R11" s="268">
        <v>14656950.086</v>
      </c>
    </row>
    <row r="12" spans="1:18" s="12" customFormat="1" ht="18.75" customHeight="1">
      <c r="A12" s="438"/>
      <c r="B12" s="269" t="s">
        <v>340</v>
      </c>
      <c r="C12" s="265"/>
      <c r="D12" s="265"/>
      <c r="E12" s="266"/>
      <c r="F12" s="266"/>
      <c r="G12" s="266">
        <v>21120248.77</v>
      </c>
      <c r="H12" s="266"/>
      <c r="I12" s="267">
        <v>21120248.77</v>
      </c>
      <c r="J12" s="267"/>
      <c r="K12" s="266"/>
      <c r="L12" s="266"/>
      <c r="M12" s="266"/>
      <c r="N12" s="266"/>
      <c r="O12" s="266">
        <v>60095565.72</v>
      </c>
      <c r="P12" s="266">
        <v>24860479.89</v>
      </c>
      <c r="Q12" s="267">
        <v>84956045.61</v>
      </c>
      <c r="R12" s="268">
        <v>106076294.38</v>
      </c>
    </row>
    <row r="13" spans="1:18" s="12" customFormat="1" ht="18.75" customHeight="1">
      <c r="A13" s="438"/>
      <c r="B13" s="269" t="s">
        <v>348</v>
      </c>
      <c r="C13" s="265"/>
      <c r="D13" s="265"/>
      <c r="E13" s="266"/>
      <c r="F13" s="266"/>
      <c r="G13" s="266">
        <v>4186043.02</v>
      </c>
      <c r="H13" s="266"/>
      <c r="I13" s="267">
        <v>4186043.02</v>
      </c>
      <c r="J13" s="267">
        <v>44654209.879999995</v>
      </c>
      <c r="K13" s="266"/>
      <c r="L13" s="266"/>
      <c r="M13" s="266">
        <v>1903169.99</v>
      </c>
      <c r="N13" s="266"/>
      <c r="O13" s="266">
        <v>424360376.86</v>
      </c>
      <c r="P13" s="266"/>
      <c r="Q13" s="267">
        <v>470917756.73</v>
      </c>
      <c r="R13" s="268">
        <v>475103799.75</v>
      </c>
    </row>
    <row r="14" spans="1:18" s="12" customFormat="1" ht="18.75" customHeight="1">
      <c r="A14" s="438"/>
      <c r="B14" s="269" t="s">
        <v>394</v>
      </c>
      <c r="C14" s="265"/>
      <c r="D14" s="265"/>
      <c r="E14" s="266">
        <v>0</v>
      </c>
      <c r="F14" s="266"/>
      <c r="G14" s="266">
        <v>0</v>
      </c>
      <c r="H14" s="266"/>
      <c r="I14" s="267">
        <v>0</v>
      </c>
      <c r="J14" s="267">
        <v>0</v>
      </c>
      <c r="K14" s="266"/>
      <c r="L14" s="266">
        <v>4515831.63</v>
      </c>
      <c r="M14" s="266"/>
      <c r="N14" s="266"/>
      <c r="O14" s="266">
        <v>68153063.3</v>
      </c>
      <c r="P14" s="266">
        <v>23965087.27</v>
      </c>
      <c r="Q14" s="267">
        <v>96633982.19999999</v>
      </c>
      <c r="R14" s="268">
        <v>96633982.19999999</v>
      </c>
    </row>
    <row r="15" spans="1:18" s="12" customFormat="1" ht="18.75" customHeight="1">
      <c r="A15" s="438"/>
      <c r="B15" s="269" t="s">
        <v>51</v>
      </c>
      <c r="C15" s="265"/>
      <c r="D15" s="265"/>
      <c r="E15" s="266"/>
      <c r="F15" s="266"/>
      <c r="G15" s="266"/>
      <c r="H15" s="266"/>
      <c r="I15" s="267"/>
      <c r="J15" s="267">
        <v>256000000</v>
      </c>
      <c r="K15" s="266"/>
      <c r="L15" s="266"/>
      <c r="M15" s="266"/>
      <c r="N15" s="266"/>
      <c r="O15" s="266"/>
      <c r="P15" s="266"/>
      <c r="Q15" s="267">
        <v>256000000</v>
      </c>
      <c r="R15" s="268">
        <v>256000000</v>
      </c>
    </row>
    <row r="16" spans="1:18" s="12" customFormat="1" ht="18.75" customHeight="1">
      <c r="A16" s="438"/>
      <c r="B16" s="269" t="s">
        <v>411</v>
      </c>
      <c r="C16" s="265"/>
      <c r="D16" s="265"/>
      <c r="E16" s="266"/>
      <c r="F16" s="266"/>
      <c r="G16" s="266"/>
      <c r="H16" s="266"/>
      <c r="I16" s="267"/>
      <c r="J16" s="267"/>
      <c r="K16" s="266"/>
      <c r="L16" s="266"/>
      <c r="M16" s="266"/>
      <c r="N16" s="266"/>
      <c r="O16" s="266">
        <v>5411265</v>
      </c>
      <c r="P16" s="266"/>
      <c r="Q16" s="267">
        <v>5411265</v>
      </c>
      <c r="R16" s="268">
        <v>5411265</v>
      </c>
    </row>
    <row r="17" spans="1:18" s="12" customFormat="1" ht="18.75" customHeight="1">
      <c r="A17" s="438"/>
      <c r="B17" s="269" t="s">
        <v>468</v>
      </c>
      <c r="C17" s="265"/>
      <c r="D17" s="265"/>
      <c r="E17" s="266"/>
      <c r="F17" s="266"/>
      <c r="G17" s="266"/>
      <c r="H17" s="266"/>
      <c r="I17" s="267"/>
      <c r="J17" s="267"/>
      <c r="K17" s="266"/>
      <c r="L17" s="266">
        <v>2408361.35</v>
      </c>
      <c r="M17" s="266"/>
      <c r="N17" s="266"/>
      <c r="O17" s="266">
        <v>4908703.33</v>
      </c>
      <c r="P17" s="266"/>
      <c r="Q17" s="267">
        <v>7317064.68</v>
      </c>
      <c r="R17" s="268">
        <v>7317064.68</v>
      </c>
    </row>
    <row r="18" spans="1:18" s="12" customFormat="1" ht="18.75" customHeight="1">
      <c r="A18" s="439"/>
      <c r="B18" s="270" t="s">
        <v>537</v>
      </c>
      <c r="C18" s="265">
        <v>4209217.31</v>
      </c>
      <c r="D18" s="265"/>
      <c r="E18" s="266"/>
      <c r="F18" s="266"/>
      <c r="G18" s="266"/>
      <c r="H18" s="266"/>
      <c r="I18" s="267">
        <v>4209217.31</v>
      </c>
      <c r="J18" s="267"/>
      <c r="K18" s="266"/>
      <c r="L18" s="266"/>
      <c r="M18" s="266"/>
      <c r="N18" s="266"/>
      <c r="O18" s="266"/>
      <c r="P18" s="266"/>
      <c r="Q18" s="267"/>
      <c r="R18" s="268">
        <v>4209217.31</v>
      </c>
    </row>
    <row r="19" spans="1:18" s="12" customFormat="1" ht="18.75" customHeight="1">
      <c r="A19" s="329" t="s">
        <v>687</v>
      </c>
      <c r="B19" s="330"/>
      <c r="C19" s="276">
        <v>4209217.31</v>
      </c>
      <c r="D19" s="276">
        <v>14656950.086</v>
      </c>
      <c r="E19" s="276">
        <v>0</v>
      </c>
      <c r="F19" s="276"/>
      <c r="G19" s="276">
        <v>25306291.79</v>
      </c>
      <c r="H19" s="276"/>
      <c r="I19" s="331">
        <v>44172459.186000004</v>
      </c>
      <c r="J19" s="331">
        <v>300654209.88</v>
      </c>
      <c r="K19" s="276"/>
      <c r="L19" s="276">
        <v>6924192.98</v>
      </c>
      <c r="M19" s="276">
        <v>1903169.99</v>
      </c>
      <c r="N19" s="276">
        <v>142865783.56</v>
      </c>
      <c r="O19" s="276">
        <v>844841461.0699999</v>
      </c>
      <c r="P19" s="276">
        <v>48825567.16</v>
      </c>
      <c r="Q19" s="331">
        <v>1346014384.64</v>
      </c>
      <c r="R19" s="332">
        <v>1390186843.826</v>
      </c>
    </row>
    <row r="20" spans="1:18" s="12" customFormat="1" ht="18.75" customHeight="1">
      <c r="A20" s="438" t="s">
        <v>653</v>
      </c>
      <c r="B20" s="269" t="s">
        <v>631</v>
      </c>
      <c r="C20" s="265"/>
      <c r="D20" s="265"/>
      <c r="E20" s="266"/>
      <c r="F20" s="266"/>
      <c r="G20" s="266">
        <v>3216416.601</v>
      </c>
      <c r="H20" s="266"/>
      <c r="I20" s="267">
        <v>3216416.601</v>
      </c>
      <c r="J20" s="267"/>
      <c r="K20" s="266"/>
      <c r="L20" s="266">
        <v>27645225.65</v>
      </c>
      <c r="M20" s="266"/>
      <c r="N20" s="266"/>
      <c r="O20" s="266">
        <v>821157750.5400001</v>
      </c>
      <c r="P20" s="266"/>
      <c r="Q20" s="267">
        <v>848802976.19</v>
      </c>
      <c r="R20" s="268">
        <v>852019392.7910001</v>
      </c>
    </row>
    <row r="21" spans="1:18" s="12" customFormat="1" ht="18.75" customHeight="1">
      <c r="A21" s="438"/>
      <c r="B21" s="269" t="s">
        <v>319</v>
      </c>
      <c r="C21" s="265"/>
      <c r="D21" s="265"/>
      <c r="E21" s="266"/>
      <c r="F21" s="266"/>
      <c r="G21" s="266">
        <v>0</v>
      </c>
      <c r="H21" s="266"/>
      <c r="I21" s="267">
        <v>0</v>
      </c>
      <c r="J21" s="267"/>
      <c r="K21" s="266"/>
      <c r="L21" s="266"/>
      <c r="M21" s="266"/>
      <c r="N21" s="266"/>
      <c r="O21" s="266">
        <v>24750825.909999996</v>
      </c>
      <c r="P21" s="266"/>
      <c r="Q21" s="267">
        <v>24750825.909999996</v>
      </c>
      <c r="R21" s="268">
        <v>24750825.909999996</v>
      </c>
    </row>
    <row r="22" spans="1:18" s="44" customFormat="1" ht="18.75" customHeight="1">
      <c r="A22" s="438"/>
      <c r="B22" s="269" t="s">
        <v>327</v>
      </c>
      <c r="C22" s="265"/>
      <c r="D22" s="265"/>
      <c r="E22" s="266">
        <v>2120842.412</v>
      </c>
      <c r="F22" s="266"/>
      <c r="G22" s="266">
        <v>18766490.836</v>
      </c>
      <c r="H22" s="266"/>
      <c r="I22" s="267">
        <v>20887333.248</v>
      </c>
      <c r="J22" s="267"/>
      <c r="K22" s="266"/>
      <c r="L22" s="266"/>
      <c r="M22" s="266"/>
      <c r="N22" s="266"/>
      <c r="O22" s="266">
        <v>4480588.26</v>
      </c>
      <c r="P22" s="266"/>
      <c r="Q22" s="267">
        <v>4480588.26</v>
      </c>
      <c r="R22" s="268">
        <v>25367921.508</v>
      </c>
    </row>
    <row r="23" spans="1:18" s="12" customFormat="1" ht="18.75" customHeight="1">
      <c r="A23" s="438"/>
      <c r="B23" s="269" t="s">
        <v>421</v>
      </c>
      <c r="C23" s="265"/>
      <c r="D23" s="265"/>
      <c r="E23" s="266"/>
      <c r="F23" s="266"/>
      <c r="G23" s="266"/>
      <c r="H23" s="266"/>
      <c r="I23" s="267"/>
      <c r="J23" s="267"/>
      <c r="K23" s="266"/>
      <c r="L23" s="266"/>
      <c r="M23" s="266"/>
      <c r="N23" s="266"/>
      <c r="O23" s="266">
        <v>39313499.84</v>
      </c>
      <c r="P23" s="266"/>
      <c r="Q23" s="267">
        <v>39313499.84</v>
      </c>
      <c r="R23" s="268">
        <v>39313499.84</v>
      </c>
    </row>
    <row r="24" spans="1:18" s="12" customFormat="1" ht="18.75" customHeight="1">
      <c r="A24" s="438"/>
      <c r="B24" s="269" t="s">
        <v>426</v>
      </c>
      <c r="C24" s="265"/>
      <c r="D24" s="265"/>
      <c r="E24" s="266"/>
      <c r="F24" s="266"/>
      <c r="G24" s="266">
        <v>0</v>
      </c>
      <c r="H24" s="266">
        <v>3040148.519</v>
      </c>
      <c r="I24" s="267">
        <v>3040148.519</v>
      </c>
      <c r="J24" s="267"/>
      <c r="K24" s="266"/>
      <c r="L24" s="266"/>
      <c r="M24" s="266"/>
      <c r="N24" s="266">
        <v>16900899.26</v>
      </c>
      <c r="O24" s="266">
        <v>111492789.78</v>
      </c>
      <c r="P24" s="266"/>
      <c r="Q24" s="267">
        <v>128393689.04</v>
      </c>
      <c r="R24" s="268">
        <v>131433837.559</v>
      </c>
    </row>
    <row r="25" spans="1:18" s="12" customFormat="1" ht="18.75" customHeight="1">
      <c r="A25" s="438"/>
      <c r="B25" s="269" t="s">
        <v>448</v>
      </c>
      <c r="C25" s="265"/>
      <c r="D25" s="265"/>
      <c r="E25" s="266"/>
      <c r="F25" s="266"/>
      <c r="G25" s="266">
        <v>0</v>
      </c>
      <c r="H25" s="266"/>
      <c r="I25" s="267">
        <v>0</v>
      </c>
      <c r="J25" s="267"/>
      <c r="K25" s="266"/>
      <c r="L25" s="266"/>
      <c r="M25" s="266"/>
      <c r="N25" s="266"/>
      <c r="O25" s="266">
        <v>18250568.78</v>
      </c>
      <c r="P25" s="266"/>
      <c r="Q25" s="267">
        <v>18250568.78</v>
      </c>
      <c r="R25" s="268">
        <v>18250568.78</v>
      </c>
    </row>
    <row r="26" spans="1:18" s="12" customFormat="1" ht="18.75" customHeight="1">
      <c r="A26" s="438"/>
      <c r="B26" s="269" t="s">
        <v>453</v>
      </c>
      <c r="C26" s="265"/>
      <c r="D26" s="265"/>
      <c r="E26" s="266"/>
      <c r="F26" s="266"/>
      <c r="G26" s="266"/>
      <c r="H26" s="266"/>
      <c r="I26" s="267"/>
      <c r="J26" s="267"/>
      <c r="K26" s="266"/>
      <c r="L26" s="266">
        <v>5942505.53</v>
      </c>
      <c r="M26" s="266"/>
      <c r="N26" s="266"/>
      <c r="O26" s="266">
        <v>24987062.16</v>
      </c>
      <c r="P26" s="266"/>
      <c r="Q26" s="267">
        <v>30929567.69</v>
      </c>
      <c r="R26" s="268">
        <v>30929567.69</v>
      </c>
    </row>
    <row r="27" spans="1:18" s="12" customFormat="1" ht="18.75" customHeight="1">
      <c r="A27" s="438"/>
      <c r="B27" s="269" t="s">
        <v>544</v>
      </c>
      <c r="C27" s="265"/>
      <c r="D27" s="265"/>
      <c r="E27" s="266"/>
      <c r="F27" s="266"/>
      <c r="G27" s="266">
        <v>3468163.2309999997</v>
      </c>
      <c r="H27" s="266"/>
      <c r="I27" s="267">
        <v>3468163.2309999997</v>
      </c>
      <c r="J27" s="267"/>
      <c r="K27" s="266"/>
      <c r="L27" s="266"/>
      <c r="M27" s="266"/>
      <c r="N27" s="266"/>
      <c r="O27" s="266"/>
      <c r="P27" s="266"/>
      <c r="Q27" s="267"/>
      <c r="R27" s="268">
        <v>3468163.2309999997</v>
      </c>
    </row>
    <row r="28" spans="1:18" s="12" customFormat="1" ht="18.75" customHeight="1">
      <c r="A28" s="438"/>
      <c r="B28" s="269" t="s">
        <v>586</v>
      </c>
      <c r="C28" s="265"/>
      <c r="D28" s="265"/>
      <c r="E28" s="266"/>
      <c r="F28" s="266"/>
      <c r="G28" s="266">
        <v>3383500</v>
      </c>
      <c r="H28" s="266"/>
      <c r="I28" s="267">
        <v>3383500</v>
      </c>
      <c r="J28" s="267"/>
      <c r="K28" s="266"/>
      <c r="L28" s="266"/>
      <c r="M28" s="266"/>
      <c r="N28" s="266"/>
      <c r="O28" s="266"/>
      <c r="P28" s="266"/>
      <c r="Q28" s="267"/>
      <c r="R28" s="268">
        <v>3383500</v>
      </c>
    </row>
    <row r="29" spans="1:18" s="12" customFormat="1" ht="18.75" customHeight="1">
      <c r="A29" s="438"/>
      <c r="B29" s="269" t="s">
        <v>487</v>
      </c>
      <c r="C29" s="265"/>
      <c r="D29" s="265"/>
      <c r="E29" s="266">
        <v>0</v>
      </c>
      <c r="F29" s="266"/>
      <c r="G29" s="266"/>
      <c r="H29" s="266"/>
      <c r="I29" s="267">
        <v>0</v>
      </c>
      <c r="J29" s="267"/>
      <c r="K29" s="266">
        <v>76922769.11</v>
      </c>
      <c r="L29" s="266"/>
      <c r="M29" s="266"/>
      <c r="N29" s="266"/>
      <c r="O29" s="266">
        <v>11465219.5</v>
      </c>
      <c r="P29" s="266">
        <v>0</v>
      </c>
      <c r="Q29" s="267">
        <v>88387988.61</v>
      </c>
      <c r="R29" s="268">
        <v>88387988.61</v>
      </c>
    </row>
    <row r="30" spans="1:18" s="12" customFormat="1" ht="18.75" customHeight="1">
      <c r="A30" s="438"/>
      <c r="B30" s="269" t="s">
        <v>761</v>
      </c>
      <c r="C30" s="265"/>
      <c r="D30" s="265">
        <v>98821025.15100001</v>
      </c>
      <c r="E30" s="266"/>
      <c r="F30" s="266"/>
      <c r="G30" s="266">
        <v>90366486.38</v>
      </c>
      <c r="H30" s="266"/>
      <c r="I30" s="267">
        <v>189187511.53100002</v>
      </c>
      <c r="J30" s="267"/>
      <c r="K30" s="266"/>
      <c r="L30" s="266"/>
      <c r="M30" s="266"/>
      <c r="N30" s="266"/>
      <c r="O30" s="266"/>
      <c r="P30" s="266"/>
      <c r="Q30" s="267"/>
      <c r="R30" s="268">
        <v>189187511.53100002</v>
      </c>
    </row>
    <row r="31" spans="1:18" s="12" customFormat="1" ht="18.75" customHeight="1">
      <c r="A31" s="438"/>
      <c r="B31" s="269" t="s">
        <v>633</v>
      </c>
      <c r="C31" s="265"/>
      <c r="D31" s="265"/>
      <c r="E31" s="266"/>
      <c r="F31" s="266">
        <v>102090372.53</v>
      </c>
      <c r="G31" s="266">
        <v>86420</v>
      </c>
      <c r="H31" s="266"/>
      <c r="I31" s="267">
        <v>102176792.53</v>
      </c>
      <c r="J31" s="267"/>
      <c r="K31" s="266"/>
      <c r="L31" s="266"/>
      <c r="M31" s="266"/>
      <c r="N31" s="266"/>
      <c r="O31" s="266"/>
      <c r="P31" s="266"/>
      <c r="Q31" s="267"/>
      <c r="R31" s="268">
        <v>102176792.53</v>
      </c>
    </row>
    <row r="32" spans="1:18" s="44" customFormat="1" ht="18.75" customHeight="1">
      <c r="A32" s="439"/>
      <c r="B32" s="270" t="s">
        <v>1024</v>
      </c>
      <c r="C32" s="265"/>
      <c r="D32" s="265"/>
      <c r="E32" s="266"/>
      <c r="F32" s="266"/>
      <c r="G32" s="266">
        <v>0</v>
      </c>
      <c r="H32" s="266"/>
      <c r="I32" s="267">
        <v>0</v>
      </c>
      <c r="J32" s="267"/>
      <c r="K32" s="266"/>
      <c r="L32" s="266"/>
      <c r="M32" s="266"/>
      <c r="N32" s="266"/>
      <c r="O32" s="266"/>
      <c r="P32" s="266"/>
      <c r="Q32" s="267"/>
      <c r="R32" s="268">
        <v>0</v>
      </c>
    </row>
    <row r="33" spans="1:18" s="44" customFormat="1" ht="18.75" customHeight="1">
      <c r="A33" s="274" t="s">
        <v>686</v>
      </c>
      <c r="B33" s="275"/>
      <c r="C33" s="276"/>
      <c r="D33" s="277">
        <v>98821025.15100001</v>
      </c>
      <c r="E33" s="277">
        <v>2120842.412</v>
      </c>
      <c r="F33" s="277">
        <v>102090372.53</v>
      </c>
      <c r="G33" s="277">
        <v>119287477.048</v>
      </c>
      <c r="H33" s="277">
        <v>3040148.519</v>
      </c>
      <c r="I33" s="278">
        <v>325359865.66</v>
      </c>
      <c r="J33" s="278"/>
      <c r="K33" s="277">
        <v>76922769.11</v>
      </c>
      <c r="L33" s="277">
        <v>33587731.18</v>
      </c>
      <c r="M33" s="277"/>
      <c r="N33" s="277">
        <v>16900899.26</v>
      </c>
      <c r="O33" s="277">
        <v>1055898304.77</v>
      </c>
      <c r="P33" s="277">
        <v>0</v>
      </c>
      <c r="Q33" s="278">
        <v>1183309704.32</v>
      </c>
      <c r="R33" s="279">
        <v>1508669569.9800003</v>
      </c>
    </row>
    <row r="34" spans="1:18" s="12" customFormat="1" ht="18.75" customHeight="1">
      <c r="A34" s="280" t="s">
        <v>655</v>
      </c>
      <c r="B34" s="281"/>
      <c r="C34" s="282">
        <v>4209217.31</v>
      </c>
      <c r="D34" s="283">
        <v>113477975.237</v>
      </c>
      <c r="E34" s="283">
        <v>2120842.412</v>
      </c>
      <c r="F34" s="283">
        <v>102090372.53</v>
      </c>
      <c r="G34" s="283">
        <v>144593768.838</v>
      </c>
      <c r="H34" s="283">
        <v>3040148.519</v>
      </c>
      <c r="I34" s="284">
        <v>369532324.846</v>
      </c>
      <c r="J34" s="284">
        <v>300654209.88</v>
      </c>
      <c r="K34" s="283">
        <v>76922769.11</v>
      </c>
      <c r="L34" s="283">
        <v>40511924.160000004</v>
      </c>
      <c r="M34" s="283">
        <v>1903169.99</v>
      </c>
      <c r="N34" s="283">
        <v>159766682.82</v>
      </c>
      <c r="O34" s="283">
        <v>1900739765.84</v>
      </c>
      <c r="P34" s="283">
        <v>48825567.16</v>
      </c>
      <c r="Q34" s="284">
        <v>2529324088.9599996</v>
      </c>
      <c r="R34" s="285">
        <v>2898856413.8059998</v>
      </c>
    </row>
  </sheetData>
  <sheetProtection/>
  <mergeCells count="18">
    <mergeCell ref="R8:R9"/>
    <mergeCell ref="R5:R6"/>
    <mergeCell ref="J5:P5"/>
    <mergeCell ref="A5:A6"/>
    <mergeCell ref="B5:B6"/>
    <mergeCell ref="Q5:Q6"/>
    <mergeCell ref="C5:H5"/>
    <mergeCell ref="I5:I6"/>
    <mergeCell ref="A20:A32"/>
    <mergeCell ref="A10:A18"/>
    <mergeCell ref="A1:R1"/>
    <mergeCell ref="A2:R2"/>
    <mergeCell ref="A3:R3"/>
    <mergeCell ref="A4:R4"/>
    <mergeCell ref="C8:H8"/>
    <mergeCell ref="J8:P8"/>
    <mergeCell ref="I8:I9"/>
    <mergeCell ref="Q8:Q9"/>
  </mergeCells>
  <printOptions gridLines="1" horizontalCentered="1"/>
  <pageMargins left="0.17" right="0.17" top="0.23" bottom="0.38" header="0.17" footer="0.18"/>
  <pageSetup firstPageNumber="12" useFirstPageNumber="1" horizontalDpi="600" verticalDpi="600" orientation="landscape" paperSize="9" scale="75" r:id="rId1"/>
  <headerFooter alignWithMargins="0">
    <oddFooter>&amp;L&amp;Z&amp;F&amp;R&amp;11&amp;P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M56"/>
  <sheetViews>
    <sheetView view="pageBreakPreview" zoomScaleSheetLayoutView="100" zoomScalePageLayoutView="0" workbookViewId="0" topLeftCell="A1">
      <selection activeCell="A2" sqref="A2:D2"/>
    </sheetView>
  </sheetViews>
  <sheetFormatPr defaultColWidth="9.140625" defaultRowHeight="12.75"/>
  <cols>
    <col min="1" max="1" width="76.7109375" style="0" customWidth="1"/>
    <col min="2" max="3" width="12.57421875" style="11" customWidth="1"/>
    <col min="4" max="4" width="12.00390625" style="11" customWidth="1"/>
    <col min="11" max="11" width="16.57421875" style="0" customWidth="1"/>
    <col min="12" max="12" width="22.28125" style="0" customWidth="1"/>
  </cols>
  <sheetData>
    <row r="1" spans="1:4" ht="21.75" customHeight="1">
      <c r="A1" s="406" t="s">
        <v>707</v>
      </c>
      <c r="B1" s="407"/>
      <c r="C1" s="407"/>
      <c r="D1" s="408"/>
    </row>
    <row r="2" spans="1:4" ht="21.75" customHeight="1">
      <c r="A2" s="409" t="s">
        <v>705</v>
      </c>
      <c r="B2" s="410"/>
      <c r="C2" s="410"/>
      <c r="D2" s="411"/>
    </row>
    <row r="3" spans="1:6" ht="18">
      <c r="A3" s="387" t="s">
        <v>1067</v>
      </c>
      <c r="B3" s="388"/>
      <c r="C3" s="388"/>
      <c r="D3" s="388"/>
      <c r="E3" s="42"/>
      <c r="F3" s="43"/>
    </row>
    <row r="4" spans="1:4" ht="15.75">
      <c r="A4" s="412" t="s">
        <v>695</v>
      </c>
      <c r="B4" s="412"/>
      <c r="C4" s="412"/>
      <c r="D4" s="412"/>
    </row>
    <row r="5" spans="1:13" s="13" customFormat="1" ht="63" customHeight="1">
      <c r="A5" s="27" t="s">
        <v>211</v>
      </c>
      <c r="B5" s="19" t="s">
        <v>630</v>
      </c>
      <c r="C5" s="19" t="s">
        <v>629</v>
      </c>
      <c r="D5" s="19" t="s">
        <v>680</v>
      </c>
      <c r="L5" s="27" t="s">
        <v>211</v>
      </c>
      <c r="M5" s="19" t="s">
        <v>680</v>
      </c>
    </row>
    <row r="6" spans="1:13" ht="18.75" customHeight="1">
      <c r="A6" s="352" t="s">
        <v>1041</v>
      </c>
      <c r="B6" s="353">
        <v>4209217.31</v>
      </c>
      <c r="C6" s="353"/>
      <c r="D6" s="353">
        <v>4209217.31</v>
      </c>
      <c r="L6" s="66" t="s">
        <v>1041</v>
      </c>
      <c r="M6" s="253">
        <f>L17/$L$26</f>
        <v>0.001452026837187698</v>
      </c>
    </row>
    <row r="7" spans="1:13" ht="18.75" customHeight="1">
      <c r="A7" s="352" t="s">
        <v>237</v>
      </c>
      <c r="B7" s="353">
        <v>113477975.237</v>
      </c>
      <c r="C7" s="353">
        <v>300654209.88</v>
      </c>
      <c r="D7" s="353">
        <v>414132185.117</v>
      </c>
      <c r="L7" s="60" t="s">
        <v>237</v>
      </c>
      <c r="M7" s="253">
        <f aca="true" t="shared" si="0" ref="M7:M15">L18/$L$26</f>
        <v>0.14286053739835727</v>
      </c>
    </row>
    <row r="8" spans="1:13" ht="18.75" customHeight="1">
      <c r="A8" s="352" t="s">
        <v>52</v>
      </c>
      <c r="B8" s="353"/>
      <c r="C8" s="353">
        <v>76922769.11</v>
      </c>
      <c r="D8" s="353">
        <v>76922769.11</v>
      </c>
      <c r="L8" s="60" t="s">
        <v>52</v>
      </c>
      <c r="M8" s="253">
        <f t="shared" si="0"/>
        <v>0.02653555682980712</v>
      </c>
    </row>
    <row r="9" spans="1:13" ht="18.75" customHeight="1">
      <c r="A9" s="352" t="s">
        <v>235</v>
      </c>
      <c r="B9" s="353">
        <v>2120842.412</v>
      </c>
      <c r="C9" s="353">
        <v>40511924.16</v>
      </c>
      <c r="D9" s="353">
        <v>42632766.572</v>
      </c>
      <c r="L9" s="60" t="s">
        <v>235</v>
      </c>
      <c r="M9" s="253">
        <f t="shared" si="0"/>
        <v>0.014706753452485106</v>
      </c>
    </row>
    <row r="10" spans="1:13" ht="18.75" customHeight="1">
      <c r="A10" s="352" t="s">
        <v>168</v>
      </c>
      <c r="B10" s="353"/>
      <c r="C10" s="353">
        <v>1903169.99</v>
      </c>
      <c r="D10" s="353">
        <v>1903169.99</v>
      </c>
      <c r="L10" s="60" t="s">
        <v>168</v>
      </c>
      <c r="M10" s="253">
        <f t="shared" si="0"/>
        <v>0.0006565244076719439</v>
      </c>
    </row>
    <row r="11" spans="1:13" ht="18.75" customHeight="1">
      <c r="A11" s="352" t="s">
        <v>169</v>
      </c>
      <c r="B11" s="353"/>
      <c r="C11" s="353">
        <v>159766682.82</v>
      </c>
      <c r="D11" s="353">
        <v>159766682.82</v>
      </c>
      <c r="L11" s="60" t="s">
        <v>169</v>
      </c>
      <c r="M11" s="253">
        <f t="shared" si="0"/>
        <v>0.055113693130539446</v>
      </c>
    </row>
    <row r="12" spans="1:13" ht="18.75" customHeight="1">
      <c r="A12" s="352" t="s">
        <v>155</v>
      </c>
      <c r="B12" s="353">
        <v>102090372.53</v>
      </c>
      <c r="C12" s="353"/>
      <c r="D12" s="353">
        <v>102090372.53</v>
      </c>
      <c r="L12" s="60" t="s">
        <v>155</v>
      </c>
      <c r="M12" s="253">
        <f t="shared" si="0"/>
        <v>0.03521746439174692</v>
      </c>
    </row>
    <row r="13" spans="1:13" ht="18.75" customHeight="1">
      <c r="A13" s="352" t="s">
        <v>712</v>
      </c>
      <c r="B13" s="353">
        <v>144593768.83799997</v>
      </c>
      <c r="C13" s="353">
        <v>1900739765.8400009</v>
      </c>
      <c r="D13" s="353">
        <v>2045333534.678001</v>
      </c>
      <c r="L13" s="60" t="s">
        <v>712</v>
      </c>
      <c r="M13" s="253">
        <f t="shared" si="0"/>
        <v>0.7055656585600311</v>
      </c>
    </row>
    <row r="14" spans="1:13" ht="18.75" customHeight="1">
      <c r="A14" s="352" t="s">
        <v>289</v>
      </c>
      <c r="B14" s="353">
        <v>3040148.519</v>
      </c>
      <c r="C14" s="353">
        <v>48825567.16</v>
      </c>
      <c r="D14" s="353">
        <v>51865715.679</v>
      </c>
      <c r="L14" s="60" t="s">
        <v>289</v>
      </c>
      <c r="M14" s="253">
        <f t="shared" si="0"/>
        <v>0.017891784992173466</v>
      </c>
    </row>
    <row r="15" spans="1:13" ht="18.75" customHeight="1">
      <c r="A15" s="354" t="s">
        <v>655</v>
      </c>
      <c r="B15" s="355">
        <v>369532324.846</v>
      </c>
      <c r="C15" s="355">
        <v>2529324088.960001</v>
      </c>
      <c r="D15" s="355">
        <v>2898856413.8060007</v>
      </c>
      <c r="L15" s="69" t="s">
        <v>655</v>
      </c>
      <c r="M15" s="253">
        <f t="shared" si="0"/>
        <v>1</v>
      </c>
    </row>
    <row r="16" spans="1:12" ht="15.75">
      <c r="A16" s="140"/>
      <c r="B16" s="140"/>
      <c r="C16" s="140"/>
      <c r="D16" s="140"/>
      <c r="K16" s="27" t="s">
        <v>211</v>
      </c>
      <c r="L16" s="19" t="s">
        <v>680</v>
      </c>
    </row>
    <row r="17" spans="1:12" ht="12.75">
      <c r="A17" s="83"/>
      <c r="B17" s="84"/>
      <c r="C17" s="84"/>
      <c r="D17" s="84"/>
      <c r="K17" s="66" t="s">
        <v>1041</v>
      </c>
      <c r="L17" s="117">
        <v>4209217.31</v>
      </c>
    </row>
    <row r="18" spans="1:12" ht="12.75">
      <c r="A18" s="83"/>
      <c r="B18" s="84"/>
      <c r="C18" s="84"/>
      <c r="D18" s="84"/>
      <c r="K18" s="60" t="s">
        <v>237</v>
      </c>
      <c r="L18" s="120">
        <v>414132185.117</v>
      </c>
    </row>
    <row r="19" spans="1:12" ht="12.75">
      <c r="A19" s="83"/>
      <c r="B19" s="84"/>
      <c r="C19" s="84"/>
      <c r="D19" s="84"/>
      <c r="K19" s="60" t="s">
        <v>52</v>
      </c>
      <c r="L19" s="120">
        <v>76922769.11</v>
      </c>
    </row>
    <row r="20" spans="1:12" ht="12.75">
      <c r="A20" s="83"/>
      <c r="B20" s="84"/>
      <c r="C20" s="84"/>
      <c r="D20" s="84"/>
      <c r="K20" s="60" t="s">
        <v>235</v>
      </c>
      <c r="L20" s="120">
        <v>42632766.572</v>
      </c>
    </row>
    <row r="21" spans="1:12" ht="12.75">
      <c r="A21" s="83"/>
      <c r="B21" s="84"/>
      <c r="C21" s="84"/>
      <c r="D21" s="84"/>
      <c r="K21" s="60" t="s">
        <v>168</v>
      </c>
      <c r="L21" s="120">
        <v>1903169.99</v>
      </c>
    </row>
    <row r="22" spans="1:12" ht="12.75">
      <c r="A22" s="83"/>
      <c r="B22" s="84"/>
      <c r="C22" s="84"/>
      <c r="D22" s="84"/>
      <c r="K22" s="60" t="s">
        <v>169</v>
      </c>
      <c r="L22" s="120">
        <v>159766682.82</v>
      </c>
    </row>
    <row r="23" spans="1:12" ht="12.75">
      <c r="A23" s="83"/>
      <c r="B23" s="85"/>
      <c r="C23" s="85"/>
      <c r="D23" s="85"/>
      <c r="K23" s="60" t="s">
        <v>155</v>
      </c>
      <c r="L23" s="120">
        <v>102090372.53</v>
      </c>
    </row>
    <row r="24" spans="1:12" ht="12.75">
      <c r="A24" s="83"/>
      <c r="B24" s="85"/>
      <c r="C24" s="85"/>
      <c r="D24" s="85"/>
      <c r="K24" s="60" t="s">
        <v>712</v>
      </c>
      <c r="L24" s="120">
        <v>2045333534.678001</v>
      </c>
    </row>
    <row r="25" spans="1:12" ht="12.75">
      <c r="A25" s="83"/>
      <c r="B25" s="85"/>
      <c r="C25" s="85"/>
      <c r="D25" s="85"/>
      <c r="K25" s="60" t="s">
        <v>289</v>
      </c>
      <c r="L25" s="120">
        <v>51865715.679</v>
      </c>
    </row>
    <row r="26" spans="1:12" ht="12.75">
      <c r="A26" s="83"/>
      <c r="B26" s="85"/>
      <c r="C26" s="85"/>
      <c r="D26" s="85"/>
      <c r="K26" s="69" t="s">
        <v>655</v>
      </c>
      <c r="L26" s="128">
        <v>2898856413.8060007</v>
      </c>
    </row>
    <row r="27" spans="1:4" ht="12.75">
      <c r="A27" s="83"/>
      <c r="B27" s="85"/>
      <c r="C27" s="85"/>
      <c r="D27" s="85"/>
    </row>
    <row r="28" spans="1:4" ht="12.75">
      <c r="A28" s="83"/>
      <c r="B28" s="85"/>
      <c r="C28" s="85"/>
      <c r="D28" s="85"/>
    </row>
    <row r="29" spans="1:4" ht="12.75">
      <c r="A29" s="83"/>
      <c r="B29" s="85"/>
      <c r="C29" s="85"/>
      <c r="D29" s="85"/>
    </row>
    <row r="30" spans="1:4" ht="12.75">
      <c r="A30" s="83"/>
      <c r="B30" s="85"/>
      <c r="C30" s="85"/>
      <c r="D30" s="85"/>
    </row>
    <row r="31" spans="1:4" ht="12.75">
      <c r="A31" s="83"/>
      <c r="B31" s="85"/>
      <c r="C31" s="85"/>
      <c r="D31" s="85"/>
    </row>
    <row r="32" spans="1:4" ht="12.75">
      <c r="A32" s="83"/>
      <c r="B32" s="85"/>
      <c r="C32" s="85"/>
      <c r="D32" s="85"/>
    </row>
    <row r="33" spans="1:4" ht="12.75">
      <c r="A33" s="83"/>
      <c r="B33" s="85"/>
      <c r="C33" s="85"/>
      <c r="D33" s="85"/>
    </row>
    <row r="34" spans="1:4" ht="12.75">
      <c r="A34" s="83"/>
      <c r="B34" s="85"/>
      <c r="C34" s="85"/>
      <c r="D34" s="85"/>
    </row>
    <row r="35" spans="1:4" ht="12.75">
      <c r="A35" s="83"/>
      <c r="B35" s="85"/>
      <c r="C35" s="85"/>
      <c r="D35" s="85"/>
    </row>
    <row r="36" spans="1:4" ht="12.75">
      <c r="A36" s="83"/>
      <c r="B36" s="85"/>
      <c r="C36" s="85"/>
      <c r="D36" s="85"/>
    </row>
    <row r="37" spans="1:4" ht="12.75">
      <c r="A37" s="83"/>
      <c r="B37" s="85"/>
      <c r="C37" s="85"/>
      <c r="D37" s="85"/>
    </row>
    <row r="38" spans="1:4" ht="12.75">
      <c r="A38" s="83"/>
      <c r="B38" s="85"/>
      <c r="C38" s="85"/>
      <c r="D38" s="85"/>
    </row>
    <row r="39" spans="1:4" ht="12.75">
      <c r="A39" s="83"/>
      <c r="B39" s="85"/>
      <c r="C39" s="85"/>
      <c r="D39" s="85"/>
    </row>
    <row r="40" spans="1:4" ht="12.75">
      <c r="A40" s="83"/>
      <c r="B40" s="85"/>
      <c r="C40" s="85"/>
      <c r="D40" s="85"/>
    </row>
    <row r="41" spans="1:4" ht="12.75">
      <c r="A41" s="83"/>
      <c r="B41" s="85"/>
      <c r="C41" s="85"/>
      <c r="D41" s="85"/>
    </row>
    <row r="42" spans="1:4" ht="12.75">
      <c r="A42" s="83"/>
      <c r="B42" s="85"/>
      <c r="C42" s="85"/>
      <c r="D42" s="85"/>
    </row>
    <row r="43" spans="1:4" ht="12.75">
      <c r="A43" s="83"/>
      <c r="B43" s="85"/>
      <c r="C43" s="85"/>
      <c r="D43" s="85"/>
    </row>
    <row r="45" spans="1:4" ht="12.75">
      <c r="A45" s="65" t="s">
        <v>1066</v>
      </c>
      <c r="B45" s="65" t="s">
        <v>628</v>
      </c>
      <c r="C45" s="54"/>
      <c r="D45" s="55"/>
    </row>
    <row r="46" spans="1:4" ht="12.75">
      <c r="A46" s="65" t="s">
        <v>211</v>
      </c>
      <c r="B46" s="65" t="s">
        <v>630</v>
      </c>
      <c r="C46" s="68" t="s">
        <v>629</v>
      </c>
      <c r="D46" s="105" t="s">
        <v>655</v>
      </c>
    </row>
    <row r="47" spans="1:4" ht="12.75">
      <c r="A47" s="65" t="s">
        <v>1041</v>
      </c>
      <c r="B47" s="106">
        <v>4209217.31</v>
      </c>
      <c r="C47" s="107"/>
      <c r="D47" s="108">
        <v>4209217.31</v>
      </c>
    </row>
    <row r="48" spans="1:4" ht="12.75">
      <c r="A48" s="57" t="s">
        <v>237</v>
      </c>
      <c r="B48" s="109">
        <v>113477975.237</v>
      </c>
      <c r="C48" s="110">
        <v>300654209.88</v>
      </c>
      <c r="D48" s="111">
        <v>414132185.117</v>
      </c>
    </row>
    <row r="49" spans="1:4" ht="12.75">
      <c r="A49" s="57" t="s">
        <v>52</v>
      </c>
      <c r="B49" s="109"/>
      <c r="C49" s="110">
        <v>76922769.11</v>
      </c>
      <c r="D49" s="111">
        <v>76922769.11</v>
      </c>
    </row>
    <row r="50" spans="1:4" ht="12.75">
      <c r="A50" s="57" t="s">
        <v>235</v>
      </c>
      <c r="B50" s="109">
        <v>2120842.412</v>
      </c>
      <c r="C50" s="110">
        <v>40511924.16</v>
      </c>
      <c r="D50" s="111">
        <v>42632766.572</v>
      </c>
    </row>
    <row r="51" spans="1:4" ht="12.75">
      <c r="A51" s="57" t="s">
        <v>168</v>
      </c>
      <c r="B51" s="109"/>
      <c r="C51" s="110">
        <v>1903169.99</v>
      </c>
      <c r="D51" s="111">
        <v>1903169.99</v>
      </c>
    </row>
    <row r="52" spans="1:4" ht="12.75">
      <c r="A52" s="57" t="s">
        <v>169</v>
      </c>
      <c r="B52" s="109"/>
      <c r="C52" s="110">
        <v>159766682.82</v>
      </c>
      <c r="D52" s="111">
        <v>159766682.82</v>
      </c>
    </row>
    <row r="53" spans="1:4" ht="12.75">
      <c r="A53" s="57" t="s">
        <v>155</v>
      </c>
      <c r="B53" s="109">
        <v>102090372.53</v>
      </c>
      <c r="C53" s="110"/>
      <c r="D53" s="111">
        <v>102090372.53</v>
      </c>
    </row>
    <row r="54" spans="1:4" ht="12.75">
      <c r="A54" s="57" t="s">
        <v>712</v>
      </c>
      <c r="B54" s="109">
        <v>144593768.83799997</v>
      </c>
      <c r="C54" s="110">
        <v>1900739765.8400009</v>
      </c>
      <c r="D54" s="111">
        <v>2045333534.678001</v>
      </c>
    </row>
    <row r="55" spans="1:4" ht="12.75">
      <c r="A55" s="57" t="s">
        <v>289</v>
      </c>
      <c r="B55" s="109">
        <v>3040148.519</v>
      </c>
      <c r="C55" s="110">
        <v>48825567.16</v>
      </c>
      <c r="D55" s="111">
        <v>51865715.679</v>
      </c>
    </row>
    <row r="56" spans="1:4" ht="12.75">
      <c r="A56" s="103" t="s">
        <v>655</v>
      </c>
      <c r="B56" s="112">
        <v>369532324.846</v>
      </c>
      <c r="C56" s="113">
        <v>2529324088.960001</v>
      </c>
      <c r="D56" s="114">
        <v>2898856413.8060007</v>
      </c>
    </row>
  </sheetData>
  <sheetProtection/>
  <mergeCells count="4">
    <mergeCell ref="A1:D1"/>
    <mergeCell ref="A2:D2"/>
    <mergeCell ref="A3:D3"/>
    <mergeCell ref="A4:D4"/>
  </mergeCells>
  <printOptions gridLines="1" horizontalCentered="1"/>
  <pageMargins left="0.21" right="0.33" top="0.44" bottom="0.41" header="0.2" footer="0.17"/>
  <pageSetup firstPageNumber="13" useFirstPageNumber="1" horizontalDpi="600" verticalDpi="600" orientation="landscape" scale="85" r:id="rId2"/>
  <headerFooter alignWithMargins="0">
    <oddFooter>&amp;L&amp;Z&amp;F&amp;R&amp;P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49"/>
  <sheetViews>
    <sheetView view="pageBreakPreview" zoomScaleSheetLayoutView="100" zoomScalePageLayoutView="0" workbookViewId="0" topLeftCell="A17">
      <selection activeCell="B33" sqref="B33"/>
    </sheetView>
  </sheetViews>
  <sheetFormatPr defaultColWidth="9.140625" defaultRowHeight="12.75"/>
  <cols>
    <col min="1" max="1" width="23.8515625" style="0" customWidth="1"/>
    <col min="2" max="2" width="34.140625" style="0" customWidth="1"/>
    <col min="3" max="3" width="45.28125" style="11" customWidth="1"/>
    <col min="4" max="5" width="12.57421875" style="11" customWidth="1"/>
    <col min="6" max="6" width="12.7109375" style="11" customWidth="1"/>
    <col min="7" max="7" width="7.28125" style="0" customWidth="1"/>
  </cols>
  <sheetData>
    <row r="1" spans="1:6" ht="18">
      <c r="A1" s="461" t="s">
        <v>927</v>
      </c>
      <c r="B1" s="462"/>
      <c r="C1" s="462"/>
      <c r="D1" s="462"/>
      <c r="E1" s="462"/>
      <c r="F1" s="463"/>
    </row>
    <row r="2" spans="1:6" ht="18">
      <c r="A2" s="394" t="s">
        <v>705</v>
      </c>
      <c r="B2" s="395"/>
      <c r="C2" s="395"/>
      <c r="D2" s="395"/>
      <c r="E2" s="395"/>
      <c r="F2" s="464"/>
    </row>
    <row r="3" spans="1:6" ht="18">
      <c r="A3" s="387" t="s">
        <v>1067</v>
      </c>
      <c r="B3" s="388"/>
      <c r="C3" s="388"/>
      <c r="D3" s="388"/>
      <c r="E3" s="388"/>
      <c r="F3" s="417"/>
    </row>
    <row r="4" spans="1:6" ht="21" customHeight="1">
      <c r="A4" s="458" t="s">
        <v>708</v>
      </c>
      <c r="B4" s="459"/>
      <c r="C4" s="459"/>
      <c r="D4" s="459"/>
      <c r="E4" s="459"/>
      <c r="F4" s="460"/>
    </row>
    <row r="5" spans="1:6" ht="30.75" customHeight="1">
      <c r="A5" s="153" t="s">
        <v>634</v>
      </c>
      <c r="B5" s="153" t="s">
        <v>211</v>
      </c>
      <c r="C5" s="153" t="s">
        <v>643</v>
      </c>
      <c r="D5" s="153" t="s">
        <v>630</v>
      </c>
      <c r="E5" s="153" t="s">
        <v>629</v>
      </c>
      <c r="F5" s="153" t="s">
        <v>1068</v>
      </c>
    </row>
    <row r="6" spans="1:6" ht="15.75" customHeight="1">
      <c r="A6" s="60" t="s">
        <v>878</v>
      </c>
      <c r="B6" s="60" t="s">
        <v>52</v>
      </c>
      <c r="C6" s="60" t="s">
        <v>219</v>
      </c>
      <c r="D6" s="118"/>
      <c r="E6" s="125">
        <v>76922769.11</v>
      </c>
      <c r="F6" s="120">
        <v>76922769.11</v>
      </c>
    </row>
    <row r="7" spans="1:6" ht="15.75" customHeight="1">
      <c r="A7" s="452" t="s">
        <v>924</v>
      </c>
      <c r="B7" s="453"/>
      <c r="C7" s="454"/>
      <c r="D7" s="232"/>
      <c r="E7" s="233">
        <v>76922769.11</v>
      </c>
      <c r="F7" s="234">
        <v>76922769.11</v>
      </c>
    </row>
    <row r="8" spans="1:6" ht="15.75" customHeight="1">
      <c r="A8" s="60" t="s">
        <v>635</v>
      </c>
      <c r="B8" s="60" t="s">
        <v>237</v>
      </c>
      <c r="C8" s="60" t="s">
        <v>228</v>
      </c>
      <c r="D8" s="118">
        <v>36313800.036</v>
      </c>
      <c r="E8" s="119">
        <v>44654209.879999995</v>
      </c>
      <c r="F8" s="120">
        <v>80968009.916</v>
      </c>
    </row>
    <row r="9" spans="1:6" ht="15.75" customHeight="1">
      <c r="A9" s="58"/>
      <c r="B9" s="58"/>
      <c r="C9" s="60" t="s">
        <v>330</v>
      </c>
      <c r="D9" s="118">
        <v>19952800.084</v>
      </c>
      <c r="E9" s="119">
        <v>0</v>
      </c>
      <c r="F9" s="120">
        <v>19952800.084</v>
      </c>
    </row>
    <row r="10" spans="1:6" ht="15.75" customHeight="1">
      <c r="A10" s="58"/>
      <c r="B10" s="58"/>
      <c r="C10" s="60" t="s">
        <v>223</v>
      </c>
      <c r="D10" s="118">
        <v>57211375.117</v>
      </c>
      <c r="E10" s="119"/>
      <c r="F10" s="120">
        <v>57211375.117</v>
      </c>
    </row>
    <row r="11" spans="1:6" ht="15.75" customHeight="1">
      <c r="A11" s="58"/>
      <c r="B11" s="58"/>
      <c r="C11" s="60" t="s">
        <v>1020</v>
      </c>
      <c r="D11" s="118"/>
      <c r="E11" s="119">
        <v>256000000</v>
      </c>
      <c r="F11" s="120">
        <v>256000000</v>
      </c>
    </row>
    <row r="12" spans="1:6" s="231" customFormat="1" ht="15.75" customHeight="1">
      <c r="A12" s="161"/>
      <c r="B12" s="71" t="s">
        <v>696</v>
      </c>
      <c r="C12" s="72"/>
      <c r="D12" s="121">
        <v>113477975.23699999</v>
      </c>
      <c r="E12" s="122">
        <v>300654209.88</v>
      </c>
      <c r="F12" s="123">
        <v>414132185.117</v>
      </c>
    </row>
    <row r="13" spans="1:6" ht="15.75" customHeight="1">
      <c r="A13" s="58"/>
      <c r="B13" s="66" t="s">
        <v>168</v>
      </c>
      <c r="C13" s="66" t="s">
        <v>926</v>
      </c>
      <c r="D13" s="115"/>
      <c r="E13" s="116">
        <v>1903169.99</v>
      </c>
      <c r="F13" s="117">
        <v>1903169.99</v>
      </c>
    </row>
    <row r="14" spans="1:6" ht="15.75" customHeight="1">
      <c r="A14" s="58"/>
      <c r="B14" s="66" t="s">
        <v>155</v>
      </c>
      <c r="C14" s="66" t="s">
        <v>223</v>
      </c>
      <c r="D14" s="115">
        <v>7345308.81</v>
      </c>
      <c r="E14" s="116"/>
      <c r="F14" s="117">
        <v>7345308.81</v>
      </c>
    </row>
    <row r="15" spans="1:6" ht="15.75" customHeight="1">
      <c r="A15" s="58"/>
      <c r="B15" s="66" t="s">
        <v>1041</v>
      </c>
      <c r="C15" s="66" t="s">
        <v>592</v>
      </c>
      <c r="D15" s="115">
        <v>4209217.31</v>
      </c>
      <c r="E15" s="116"/>
      <c r="F15" s="117">
        <v>4209217.31</v>
      </c>
    </row>
    <row r="16" spans="1:6" s="231" customFormat="1" ht="15.75" customHeight="1">
      <c r="A16" s="455" t="s">
        <v>697</v>
      </c>
      <c r="B16" s="456"/>
      <c r="C16" s="457"/>
      <c r="D16" s="121">
        <v>125032501.357</v>
      </c>
      <c r="E16" s="122">
        <v>302557379.87</v>
      </c>
      <c r="F16" s="123">
        <v>427589881.227</v>
      </c>
    </row>
    <row r="17" spans="1:6" ht="15.75" customHeight="1">
      <c r="A17" s="66" t="s">
        <v>636</v>
      </c>
      <c r="B17" s="66" t="s">
        <v>235</v>
      </c>
      <c r="C17" s="66" t="s">
        <v>219</v>
      </c>
      <c r="D17" s="115"/>
      <c r="E17" s="116">
        <v>2408361.35</v>
      </c>
      <c r="F17" s="117">
        <v>2408361.35</v>
      </c>
    </row>
    <row r="18" spans="1:6" ht="15.75" customHeight="1">
      <c r="A18" s="58"/>
      <c r="B18" s="58"/>
      <c r="C18" s="60" t="s">
        <v>228</v>
      </c>
      <c r="D18" s="118"/>
      <c r="E18" s="119">
        <v>10458337.16</v>
      </c>
      <c r="F18" s="120">
        <v>10458337.16</v>
      </c>
    </row>
    <row r="19" spans="1:6" ht="15.75" customHeight="1">
      <c r="A19" s="58"/>
      <c r="B19" s="58"/>
      <c r="C19" s="60" t="s">
        <v>330</v>
      </c>
      <c r="D19" s="118">
        <v>2120842.412</v>
      </c>
      <c r="E19" s="119"/>
      <c r="F19" s="120">
        <v>2120842.412</v>
      </c>
    </row>
    <row r="20" spans="1:6" ht="15.75" customHeight="1">
      <c r="A20" s="58"/>
      <c r="B20" s="58"/>
      <c r="C20" s="60" t="s">
        <v>225</v>
      </c>
      <c r="D20" s="118"/>
      <c r="E20" s="119">
        <v>27645225.65</v>
      </c>
      <c r="F20" s="120">
        <v>27645225.65</v>
      </c>
    </row>
    <row r="21" spans="1:6" s="231" customFormat="1" ht="15.75" customHeight="1">
      <c r="A21" s="161"/>
      <c r="B21" s="71" t="s">
        <v>698</v>
      </c>
      <c r="C21" s="72"/>
      <c r="D21" s="121">
        <v>2120842.412</v>
      </c>
      <c r="E21" s="122">
        <v>40511924.16</v>
      </c>
      <c r="F21" s="123">
        <v>42632766.572</v>
      </c>
    </row>
    <row r="22" spans="1:6" ht="15.75" customHeight="1">
      <c r="A22" s="58"/>
      <c r="B22" s="66" t="s">
        <v>169</v>
      </c>
      <c r="C22" s="66" t="s">
        <v>926</v>
      </c>
      <c r="D22" s="115"/>
      <c r="E22" s="116">
        <v>159766682.82</v>
      </c>
      <c r="F22" s="117">
        <v>159766682.82</v>
      </c>
    </row>
    <row r="23" spans="1:6" ht="15.75" customHeight="1">
      <c r="A23" s="58"/>
      <c r="B23" s="66" t="s">
        <v>155</v>
      </c>
      <c r="C23" s="66" t="s">
        <v>228</v>
      </c>
      <c r="D23" s="115">
        <v>529412</v>
      </c>
      <c r="E23" s="116"/>
      <c r="F23" s="117">
        <v>529412</v>
      </c>
    </row>
    <row r="24" spans="1:6" ht="15.75" customHeight="1">
      <c r="A24" s="58"/>
      <c r="B24" s="58"/>
      <c r="C24" s="60" t="s">
        <v>596</v>
      </c>
      <c r="D24" s="118">
        <v>27973768</v>
      </c>
      <c r="E24" s="119"/>
      <c r="F24" s="120">
        <v>27973768</v>
      </c>
    </row>
    <row r="25" spans="1:6" ht="15.75" customHeight="1">
      <c r="A25" s="58"/>
      <c r="B25" s="58"/>
      <c r="C25" s="60" t="s">
        <v>232</v>
      </c>
      <c r="D25" s="118">
        <v>16250234.69</v>
      </c>
      <c r="E25" s="119"/>
      <c r="F25" s="120">
        <v>16250234.69</v>
      </c>
    </row>
    <row r="26" spans="1:6" ht="15.75" customHeight="1">
      <c r="A26" s="58"/>
      <c r="B26" s="58"/>
      <c r="C26" s="60" t="s">
        <v>312</v>
      </c>
      <c r="D26" s="118">
        <v>31571649.03</v>
      </c>
      <c r="E26" s="119"/>
      <c r="F26" s="120">
        <v>31571649.03</v>
      </c>
    </row>
    <row r="27" spans="1:6" ht="15.75" customHeight="1">
      <c r="A27" s="58"/>
      <c r="B27" s="58"/>
      <c r="C27" s="60" t="s">
        <v>341</v>
      </c>
      <c r="D27" s="118">
        <v>18420000</v>
      </c>
      <c r="E27" s="119"/>
      <c r="F27" s="120">
        <v>18420000</v>
      </c>
    </row>
    <row r="28" spans="1:6" s="231" customFormat="1" ht="15.75" customHeight="1">
      <c r="A28" s="161"/>
      <c r="B28" s="71" t="s">
        <v>38</v>
      </c>
      <c r="C28" s="72"/>
      <c r="D28" s="121">
        <v>94745063.72</v>
      </c>
      <c r="E28" s="122"/>
      <c r="F28" s="123">
        <v>94745063.72</v>
      </c>
    </row>
    <row r="29" spans="1:6" ht="15.75" customHeight="1">
      <c r="A29" s="58"/>
      <c r="B29" s="66" t="s">
        <v>712</v>
      </c>
      <c r="C29" s="66" t="s">
        <v>219</v>
      </c>
      <c r="D29" s="115">
        <v>0</v>
      </c>
      <c r="E29" s="116">
        <v>129674172.97000001</v>
      </c>
      <c r="F29" s="117">
        <v>129674172.97000001</v>
      </c>
    </row>
    <row r="30" spans="1:6" ht="15.75" customHeight="1">
      <c r="A30" s="58"/>
      <c r="B30" s="58"/>
      <c r="C30" s="60" t="s">
        <v>228</v>
      </c>
      <c r="D30" s="118">
        <v>72708708.755</v>
      </c>
      <c r="E30" s="119">
        <v>35317992.24</v>
      </c>
      <c r="F30" s="120">
        <v>108026700.995</v>
      </c>
    </row>
    <row r="31" spans="1:6" ht="15.75" customHeight="1">
      <c r="A31" s="58"/>
      <c r="B31" s="58"/>
      <c r="C31" s="60" t="s">
        <v>596</v>
      </c>
      <c r="D31" s="118">
        <v>72597.551</v>
      </c>
      <c r="E31" s="119">
        <v>924917456.3499999</v>
      </c>
      <c r="F31" s="120">
        <v>924990053.9009999</v>
      </c>
    </row>
    <row r="32" spans="1:6" ht="15.75" customHeight="1">
      <c r="A32" s="58"/>
      <c r="B32" s="58"/>
      <c r="C32" s="60" t="s">
        <v>222</v>
      </c>
      <c r="D32" s="118">
        <v>142987</v>
      </c>
      <c r="E32" s="119"/>
      <c r="F32" s="120">
        <v>142987</v>
      </c>
    </row>
    <row r="33" spans="1:6" ht="15.75" customHeight="1">
      <c r="A33" s="58"/>
      <c r="B33" s="58"/>
      <c r="C33" s="60" t="s">
        <v>232</v>
      </c>
      <c r="D33" s="118">
        <v>6413285.971</v>
      </c>
      <c r="E33" s="119">
        <v>63871627.839999996</v>
      </c>
      <c r="F33" s="120">
        <v>70284913.81099999</v>
      </c>
    </row>
    <row r="34" spans="1:6" ht="15.75" customHeight="1">
      <c r="A34" s="58"/>
      <c r="B34" s="58"/>
      <c r="C34" s="60" t="s">
        <v>330</v>
      </c>
      <c r="D34" s="118">
        <v>38886758.114</v>
      </c>
      <c r="E34" s="119">
        <v>26215832.18</v>
      </c>
      <c r="F34" s="120">
        <v>65102590.294</v>
      </c>
    </row>
    <row r="35" spans="1:6" ht="15.75" customHeight="1">
      <c r="A35" s="58"/>
      <c r="B35" s="58"/>
      <c r="C35" s="60" t="s">
        <v>597</v>
      </c>
      <c r="D35" s="118">
        <v>0</v>
      </c>
      <c r="E35" s="119">
        <v>880859</v>
      </c>
      <c r="F35" s="120">
        <v>880859</v>
      </c>
    </row>
    <row r="36" spans="1:6" ht="15.75" customHeight="1">
      <c r="A36" s="58"/>
      <c r="B36" s="58"/>
      <c r="C36" s="60" t="s">
        <v>225</v>
      </c>
      <c r="D36" s="118">
        <v>92349.61</v>
      </c>
      <c r="E36" s="119">
        <v>31058424.080000002</v>
      </c>
      <c r="F36" s="120">
        <v>31150773.69</v>
      </c>
    </row>
    <row r="37" spans="1:6" ht="15.75" customHeight="1">
      <c r="A37" s="58"/>
      <c r="B37" s="58"/>
      <c r="C37" s="60" t="s">
        <v>223</v>
      </c>
      <c r="D37" s="118">
        <v>16196765.236</v>
      </c>
      <c r="E37" s="119">
        <v>91786255.12</v>
      </c>
      <c r="F37" s="120">
        <v>107983020.356</v>
      </c>
    </row>
    <row r="38" spans="1:6" ht="15.75" customHeight="1">
      <c r="A38" s="58"/>
      <c r="B38" s="58"/>
      <c r="C38" s="60" t="s">
        <v>306</v>
      </c>
      <c r="D38" s="118"/>
      <c r="E38" s="119">
        <v>2991915.2199999997</v>
      </c>
      <c r="F38" s="120">
        <v>2991915.2199999997</v>
      </c>
    </row>
    <row r="39" spans="1:6" ht="15.75" customHeight="1">
      <c r="A39" s="58"/>
      <c r="B39" s="58"/>
      <c r="C39" s="60" t="s">
        <v>350</v>
      </c>
      <c r="D39" s="118">
        <v>0</v>
      </c>
      <c r="E39" s="119">
        <v>35009352</v>
      </c>
      <c r="F39" s="120">
        <v>35009352</v>
      </c>
    </row>
    <row r="40" spans="1:6" ht="15.75" customHeight="1">
      <c r="A40" s="58"/>
      <c r="B40" s="58"/>
      <c r="C40" s="60" t="s">
        <v>649</v>
      </c>
      <c r="D40" s="118">
        <v>6863900</v>
      </c>
      <c r="E40" s="119">
        <v>461396955.2799999</v>
      </c>
      <c r="F40" s="120">
        <v>468260855.2799999</v>
      </c>
    </row>
    <row r="41" spans="1:6" ht="15.75" customHeight="1">
      <c r="A41" s="58"/>
      <c r="B41" s="58"/>
      <c r="C41" s="60" t="s">
        <v>341</v>
      </c>
      <c r="D41" s="118">
        <v>0</v>
      </c>
      <c r="E41" s="119">
        <v>58305423.720000006</v>
      </c>
      <c r="F41" s="120">
        <v>58305423.720000006</v>
      </c>
    </row>
    <row r="42" spans="1:6" ht="15.75" customHeight="1">
      <c r="A42" s="58"/>
      <c r="B42" s="58"/>
      <c r="C42" s="60" t="s">
        <v>926</v>
      </c>
      <c r="D42" s="118">
        <v>3216416.601</v>
      </c>
      <c r="E42" s="119">
        <v>39313499.84</v>
      </c>
      <c r="F42" s="120">
        <v>42529916.441</v>
      </c>
    </row>
    <row r="43" spans="1:6" s="231" customFormat="1" ht="15.75" customHeight="1">
      <c r="A43" s="161"/>
      <c r="B43" s="71" t="s">
        <v>729</v>
      </c>
      <c r="C43" s="72"/>
      <c r="D43" s="121">
        <v>144593768.838</v>
      </c>
      <c r="E43" s="122">
        <v>1900739765.8399997</v>
      </c>
      <c r="F43" s="123">
        <v>2045333534.678</v>
      </c>
    </row>
    <row r="44" spans="1:6" ht="15.75" customHeight="1">
      <c r="A44" s="58"/>
      <c r="B44" s="66" t="s">
        <v>289</v>
      </c>
      <c r="C44" s="66" t="s">
        <v>225</v>
      </c>
      <c r="D44" s="115">
        <v>3040148.519</v>
      </c>
      <c r="E44" s="116"/>
      <c r="F44" s="117">
        <v>3040148.519</v>
      </c>
    </row>
    <row r="45" spans="1:6" ht="15.75" customHeight="1">
      <c r="A45" s="58"/>
      <c r="B45" s="58"/>
      <c r="C45" s="60" t="s">
        <v>649</v>
      </c>
      <c r="D45" s="118"/>
      <c r="E45" s="119">
        <v>23965087.27</v>
      </c>
      <c r="F45" s="120">
        <v>23965087.27</v>
      </c>
    </row>
    <row r="46" spans="1:6" ht="15.75" customHeight="1">
      <c r="A46" s="58"/>
      <c r="B46" s="58"/>
      <c r="C46" s="60" t="s">
        <v>341</v>
      </c>
      <c r="D46" s="118"/>
      <c r="E46" s="119">
        <v>24860479.89</v>
      </c>
      <c r="F46" s="120">
        <v>24860479.89</v>
      </c>
    </row>
    <row r="47" spans="1:6" s="231" customFormat="1" ht="15.75" customHeight="1">
      <c r="A47" s="161"/>
      <c r="B47" s="71" t="s">
        <v>699</v>
      </c>
      <c r="C47" s="72"/>
      <c r="D47" s="121">
        <v>3040148.519</v>
      </c>
      <c r="E47" s="122">
        <v>48825567.16</v>
      </c>
      <c r="F47" s="123">
        <v>51865715.679000005</v>
      </c>
    </row>
    <row r="48" spans="1:6" s="231" customFormat="1" ht="15.75" customHeight="1">
      <c r="A48" s="71" t="s">
        <v>700</v>
      </c>
      <c r="B48" s="72"/>
      <c r="C48" s="72"/>
      <c r="D48" s="121">
        <v>244499823.489</v>
      </c>
      <c r="E48" s="122">
        <v>2149843939.9799995</v>
      </c>
      <c r="F48" s="123">
        <v>2394343763.4689994</v>
      </c>
    </row>
    <row r="49" spans="1:6" s="231" customFormat="1" ht="15.75" customHeight="1">
      <c r="A49" s="69" t="s">
        <v>655</v>
      </c>
      <c r="B49" s="70"/>
      <c r="C49" s="70"/>
      <c r="D49" s="126">
        <v>369532324.846</v>
      </c>
      <c r="E49" s="127">
        <v>2529324088.9599996</v>
      </c>
      <c r="F49" s="128">
        <v>2898856413.8059993</v>
      </c>
    </row>
  </sheetData>
  <sheetProtection/>
  <mergeCells count="6">
    <mergeCell ref="A7:C7"/>
    <mergeCell ref="A16:C16"/>
    <mergeCell ref="A4:F4"/>
    <mergeCell ref="A1:F1"/>
    <mergeCell ref="A2:F2"/>
    <mergeCell ref="A3:F3"/>
  </mergeCells>
  <printOptions gridLines="1" horizontalCentered="1"/>
  <pageMargins left="0.3" right="0.35" top="0.43" bottom="0.44" header="0.25" footer="0.18"/>
  <pageSetup firstPageNumber="14" useFirstPageNumber="1" horizontalDpi="600" verticalDpi="600" orientation="landscape" paperSize="9" r:id="rId1"/>
  <headerFooter alignWithMargins="0">
    <oddFooter>&amp;L&amp;Z&amp;F&amp;R&amp;P</oddFooter>
  </headerFooter>
  <rowBreaks count="1" manualBreakCount="1">
    <brk id="28" max="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O57"/>
  <sheetViews>
    <sheetView view="pageBreakPreview" zoomScale="60" zoomScalePageLayoutView="0" workbookViewId="0" topLeftCell="A8">
      <selection activeCell="P53" sqref="P53"/>
    </sheetView>
  </sheetViews>
  <sheetFormatPr defaultColWidth="9.140625" defaultRowHeight="12.75" outlineLevelRow="2"/>
  <cols>
    <col min="1" max="1" width="30.140625" style="29" customWidth="1"/>
    <col min="2" max="2" width="5.140625" style="29" customWidth="1"/>
    <col min="3" max="3" width="14.00390625" style="29" customWidth="1"/>
    <col min="4" max="4" width="31.00390625" style="29" customWidth="1"/>
    <col min="5" max="5" width="8.00390625" style="29" customWidth="1"/>
    <col min="6" max="6" width="8.57421875" style="29" customWidth="1"/>
    <col min="7" max="7" width="6.57421875" style="29" customWidth="1"/>
    <col min="8" max="8" width="17.421875" style="33" customWidth="1"/>
    <col min="9" max="9" width="16.28125" style="33" customWidth="1"/>
    <col min="10" max="10" width="10.00390625" style="29" hidden="1" customWidth="1"/>
    <col min="11" max="11" width="28.8515625" style="29" hidden="1" customWidth="1"/>
    <col min="12" max="12" width="14.7109375" style="29" hidden="1" customWidth="1"/>
    <col min="13" max="13" width="30.8515625" style="29" hidden="1" customWidth="1"/>
    <col min="14" max="14" width="20.8515625" style="29" hidden="1" customWidth="1"/>
    <col min="15" max="15" width="11.421875" style="29" customWidth="1"/>
    <col min="16" max="16384" width="9.140625" style="29" customWidth="1"/>
  </cols>
  <sheetData>
    <row r="1" spans="1:14" s="28" customFormat="1" ht="23.25" customHeight="1">
      <c r="A1" s="465" t="s">
        <v>1150</v>
      </c>
      <c r="B1" s="465"/>
      <c r="C1" s="465"/>
      <c r="D1" s="465"/>
      <c r="E1" s="465"/>
      <c r="F1" s="465"/>
      <c r="G1" s="465"/>
      <c r="H1" s="465"/>
      <c r="I1" s="465"/>
      <c r="J1" s="465"/>
      <c r="K1" s="465"/>
      <c r="L1" s="465"/>
      <c r="M1" s="465"/>
      <c r="N1" s="465"/>
    </row>
    <row r="2" spans="1:14" s="28" customFormat="1" ht="23.25" customHeight="1">
      <c r="A2" s="466" t="s">
        <v>56</v>
      </c>
      <c r="B2" s="466"/>
      <c r="C2" s="466"/>
      <c r="D2" s="466"/>
      <c r="E2" s="466"/>
      <c r="F2" s="466"/>
      <c r="G2" s="466"/>
      <c r="H2" s="466"/>
      <c r="I2" s="466"/>
      <c r="J2" s="466"/>
      <c r="K2" s="466"/>
      <c r="L2" s="466"/>
      <c r="M2" s="466"/>
      <c r="N2" s="466"/>
    </row>
    <row r="3" spans="1:14" ht="71.25" customHeight="1">
      <c r="A3" s="2" t="s">
        <v>637</v>
      </c>
      <c r="B3" s="2" t="s">
        <v>685</v>
      </c>
      <c r="C3" s="2" t="s">
        <v>709</v>
      </c>
      <c r="D3" s="4" t="s">
        <v>638</v>
      </c>
      <c r="E3" s="3" t="s">
        <v>639</v>
      </c>
      <c r="F3" s="4" t="s">
        <v>640</v>
      </c>
      <c r="G3" s="5" t="s">
        <v>641</v>
      </c>
      <c r="H3" s="23" t="s">
        <v>710</v>
      </c>
      <c r="I3" s="23" t="s">
        <v>1149</v>
      </c>
      <c r="J3" s="4" t="s">
        <v>634</v>
      </c>
      <c r="K3" s="4" t="s">
        <v>211</v>
      </c>
      <c r="L3" s="4" t="s">
        <v>79</v>
      </c>
      <c r="M3" s="4" t="s">
        <v>644</v>
      </c>
      <c r="N3" s="4" t="s">
        <v>645</v>
      </c>
    </row>
    <row r="4" spans="1:15" ht="15.75" customHeight="1" outlineLevel="2">
      <c r="A4" s="51" t="s">
        <v>216</v>
      </c>
      <c r="B4" s="51" t="s">
        <v>629</v>
      </c>
      <c r="C4" s="51" t="s">
        <v>765</v>
      </c>
      <c r="D4" s="51" t="s">
        <v>766</v>
      </c>
      <c r="E4" s="51" t="s">
        <v>1087</v>
      </c>
      <c r="F4" s="51" t="s">
        <v>1088</v>
      </c>
      <c r="G4" s="51" t="s">
        <v>217</v>
      </c>
      <c r="H4" s="74">
        <v>73000000</v>
      </c>
      <c r="I4" s="183">
        <v>73000000</v>
      </c>
      <c r="J4" s="53" t="s">
        <v>1145</v>
      </c>
      <c r="K4" s="52" t="s">
        <v>237</v>
      </c>
      <c r="L4" s="52" t="s">
        <v>219</v>
      </c>
      <c r="M4" s="53" t="s">
        <v>253</v>
      </c>
      <c r="N4" s="51" t="s">
        <v>648</v>
      </c>
      <c r="O4" s="51"/>
    </row>
    <row r="5" spans="1:15" ht="15.75" customHeight="1" outlineLevel="2">
      <c r="A5" s="51" t="s">
        <v>216</v>
      </c>
      <c r="B5" s="51" t="s">
        <v>629</v>
      </c>
      <c r="C5" s="51" t="s">
        <v>767</v>
      </c>
      <c r="D5" s="51" t="s">
        <v>768</v>
      </c>
      <c r="E5" s="51" t="s">
        <v>1089</v>
      </c>
      <c r="F5" s="51" t="s">
        <v>1090</v>
      </c>
      <c r="G5" s="51" t="s">
        <v>217</v>
      </c>
      <c r="H5" s="74">
        <v>25100000</v>
      </c>
      <c r="I5" s="183">
        <v>25100000</v>
      </c>
      <c r="J5" s="53" t="s">
        <v>636</v>
      </c>
      <c r="K5" s="52" t="s">
        <v>712</v>
      </c>
      <c r="L5" s="52" t="s">
        <v>225</v>
      </c>
      <c r="M5" s="53" t="s">
        <v>278</v>
      </c>
      <c r="N5" s="51" t="s">
        <v>648</v>
      </c>
      <c r="O5" s="51"/>
    </row>
    <row r="6" spans="1:15" ht="15.75" customHeight="1" outlineLevel="2">
      <c r="A6" s="51" t="s">
        <v>216</v>
      </c>
      <c r="B6" s="51" t="s">
        <v>629</v>
      </c>
      <c r="C6" s="51" t="s">
        <v>771</v>
      </c>
      <c r="D6" s="51" t="s">
        <v>772</v>
      </c>
      <c r="E6" s="51" t="s">
        <v>1089</v>
      </c>
      <c r="F6" s="51" t="s">
        <v>1090</v>
      </c>
      <c r="G6" s="51" t="s">
        <v>213</v>
      </c>
      <c r="H6" s="74">
        <v>48350000</v>
      </c>
      <c r="I6" s="183">
        <f>H6/'[3]Exchange Rates as on 30-Jun-201'!$C$20</f>
        <v>72716466.09104101</v>
      </c>
      <c r="J6" s="53" t="s">
        <v>636</v>
      </c>
      <c r="K6" s="52" t="s">
        <v>712</v>
      </c>
      <c r="L6" s="52" t="s">
        <v>225</v>
      </c>
      <c r="M6" s="53" t="s">
        <v>278</v>
      </c>
      <c r="N6" s="51" t="s">
        <v>648</v>
      </c>
      <c r="O6" s="51"/>
    </row>
    <row r="7" spans="1:15" s="102" customFormat="1" ht="15.75" customHeight="1" outlineLevel="1">
      <c r="A7" s="62" t="s">
        <v>205</v>
      </c>
      <c r="B7" s="63"/>
      <c r="C7" s="63"/>
      <c r="D7" s="63"/>
      <c r="E7" s="63"/>
      <c r="F7" s="63"/>
      <c r="G7" s="63"/>
      <c r="H7" s="99"/>
      <c r="I7" s="184">
        <f>SUBTOTAL(9,I4:I6)</f>
        <v>170816466.09104103</v>
      </c>
      <c r="J7" s="100"/>
      <c r="K7" s="101"/>
      <c r="L7" s="101"/>
      <c r="M7" s="100"/>
      <c r="N7" s="63"/>
      <c r="O7" s="63"/>
    </row>
    <row r="8" spans="1:15" ht="15.75" customHeight="1" outlineLevel="2">
      <c r="A8" s="51" t="s">
        <v>631</v>
      </c>
      <c r="B8" s="51" t="s">
        <v>629</v>
      </c>
      <c r="C8" s="51" t="s">
        <v>779</v>
      </c>
      <c r="D8" s="51" t="s">
        <v>489</v>
      </c>
      <c r="E8" s="51" t="s">
        <v>1091</v>
      </c>
      <c r="F8" s="51" t="s">
        <v>1092</v>
      </c>
      <c r="G8" s="51" t="s">
        <v>217</v>
      </c>
      <c r="H8" s="74">
        <v>448000000</v>
      </c>
      <c r="I8" s="183">
        <v>448000000</v>
      </c>
      <c r="J8" s="53" t="s">
        <v>636</v>
      </c>
      <c r="K8" s="52" t="s">
        <v>712</v>
      </c>
      <c r="L8" s="52" t="s">
        <v>596</v>
      </c>
      <c r="M8" s="53" t="s">
        <v>248</v>
      </c>
      <c r="N8" s="51" t="s">
        <v>653</v>
      </c>
      <c r="O8" s="51"/>
    </row>
    <row r="9" spans="1:15" ht="15.75" customHeight="1" outlineLevel="2">
      <c r="A9" s="51" t="s">
        <v>631</v>
      </c>
      <c r="B9" s="51" t="s">
        <v>630</v>
      </c>
      <c r="C9" s="51" t="s">
        <v>776</v>
      </c>
      <c r="D9" s="51" t="s">
        <v>777</v>
      </c>
      <c r="E9" s="51" t="s">
        <v>1093</v>
      </c>
      <c r="F9" s="51" t="s">
        <v>78</v>
      </c>
      <c r="G9" s="51" t="s">
        <v>295</v>
      </c>
      <c r="H9" s="74">
        <v>70000000</v>
      </c>
      <c r="I9" s="183">
        <v>11405109.80495123</v>
      </c>
      <c r="J9" s="53" t="s">
        <v>636</v>
      </c>
      <c r="K9" s="52" t="s">
        <v>712</v>
      </c>
      <c r="L9" s="52" t="s">
        <v>312</v>
      </c>
      <c r="M9" s="53" t="s">
        <v>312</v>
      </c>
      <c r="N9" s="51" t="s">
        <v>653</v>
      </c>
      <c r="O9" s="51"/>
    </row>
    <row r="10" spans="1:15" s="102" customFormat="1" ht="15.75" customHeight="1" outlineLevel="1">
      <c r="A10" s="63" t="s">
        <v>206</v>
      </c>
      <c r="B10" s="63"/>
      <c r="C10" s="63"/>
      <c r="D10" s="63"/>
      <c r="E10" s="63"/>
      <c r="F10" s="63"/>
      <c r="G10" s="63"/>
      <c r="H10" s="99"/>
      <c r="I10" s="184">
        <f>SUBTOTAL(9,I8:I9)</f>
        <v>459405109.80495125</v>
      </c>
      <c r="J10" s="100"/>
      <c r="K10" s="101"/>
      <c r="L10" s="101"/>
      <c r="M10" s="100"/>
      <c r="N10" s="63"/>
      <c r="O10" s="63"/>
    </row>
    <row r="11" spans="1:15" ht="15.75" customHeight="1" outlineLevel="2">
      <c r="A11" s="51" t="s">
        <v>508</v>
      </c>
      <c r="B11" s="51" t="s">
        <v>630</v>
      </c>
      <c r="C11" s="51" t="s">
        <v>787</v>
      </c>
      <c r="D11" s="51" t="s">
        <v>788</v>
      </c>
      <c r="E11" s="51" t="s">
        <v>1094</v>
      </c>
      <c r="F11" s="51" t="s">
        <v>1095</v>
      </c>
      <c r="G11" s="51" t="s">
        <v>221</v>
      </c>
      <c r="H11" s="74">
        <v>15000000</v>
      </c>
      <c r="I11" s="183">
        <v>19601249.942960363</v>
      </c>
      <c r="J11" s="53" t="s">
        <v>636</v>
      </c>
      <c r="K11" s="52" t="s">
        <v>712</v>
      </c>
      <c r="L11" s="52" t="s">
        <v>232</v>
      </c>
      <c r="M11" s="53" t="s">
        <v>222</v>
      </c>
      <c r="N11" s="51" t="s">
        <v>648</v>
      </c>
      <c r="O11" s="51"/>
    </row>
    <row r="12" spans="1:15" s="102" customFormat="1" ht="15.75" customHeight="1" outlineLevel="1">
      <c r="A12" s="63" t="s">
        <v>64</v>
      </c>
      <c r="B12" s="63"/>
      <c r="C12" s="63"/>
      <c r="D12" s="63"/>
      <c r="E12" s="63"/>
      <c r="F12" s="63"/>
      <c r="G12" s="63"/>
      <c r="H12" s="99"/>
      <c r="I12" s="184">
        <f>SUBTOTAL(9,I11:I11)</f>
        <v>19601249.942960363</v>
      </c>
      <c r="J12" s="100"/>
      <c r="K12" s="101"/>
      <c r="L12" s="101"/>
      <c r="M12" s="100"/>
      <c r="N12" s="63"/>
      <c r="O12" s="63"/>
    </row>
    <row r="13" spans="1:15" ht="15.75" customHeight="1" outlineLevel="2">
      <c r="A13" s="51" t="s">
        <v>319</v>
      </c>
      <c r="B13" s="51" t="s">
        <v>630</v>
      </c>
      <c r="C13" s="51" t="s">
        <v>791</v>
      </c>
      <c r="D13" s="51" t="s">
        <v>792</v>
      </c>
      <c r="E13" s="51" t="s">
        <v>1096</v>
      </c>
      <c r="F13" s="51" t="s">
        <v>1097</v>
      </c>
      <c r="G13" s="51" t="s">
        <v>221</v>
      </c>
      <c r="H13" s="74">
        <v>350000</v>
      </c>
      <c r="I13" s="183">
        <v>457362.49866907514</v>
      </c>
      <c r="J13" s="53" t="s">
        <v>636</v>
      </c>
      <c r="K13" s="52" t="s">
        <v>712</v>
      </c>
      <c r="L13" s="52" t="s">
        <v>596</v>
      </c>
      <c r="M13" s="53" t="s">
        <v>349</v>
      </c>
      <c r="N13" s="51" t="s">
        <v>653</v>
      </c>
      <c r="O13" s="51"/>
    </row>
    <row r="14" spans="1:15" ht="15.75" customHeight="1" outlineLevel="2">
      <c r="A14" s="51" t="s">
        <v>319</v>
      </c>
      <c r="B14" s="51" t="s">
        <v>629</v>
      </c>
      <c r="C14" s="51" t="s">
        <v>795</v>
      </c>
      <c r="D14" s="51" t="s">
        <v>796</v>
      </c>
      <c r="E14" s="51" t="s">
        <v>1096</v>
      </c>
      <c r="F14" s="51" t="s">
        <v>1097</v>
      </c>
      <c r="G14" s="51" t="s">
        <v>221</v>
      </c>
      <c r="H14" s="74">
        <v>68000000</v>
      </c>
      <c r="I14" s="183">
        <v>88858999.74142031</v>
      </c>
      <c r="J14" s="53" t="s">
        <v>636</v>
      </c>
      <c r="K14" s="52" t="s">
        <v>712</v>
      </c>
      <c r="L14" s="52" t="s">
        <v>596</v>
      </c>
      <c r="M14" s="53" t="s">
        <v>349</v>
      </c>
      <c r="N14" s="51" t="s">
        <v>653</v>
      </c>
      <c r="O14" s="51"/>
    </row>
    <row r="15" spans="1:15" s="102" customFormat="1" ht="15.75" customHeight="1" outlineLevel="1">
      <c r="A15" s="63" t="s">
        <v>65</v>
      </c>
      <c r="B15" s="63"/>
      <c r="C15" s="63"/>
      <c r="D15" s="63"/>
      <c r="E15" s="63"/>
      <c r="F15" s="63"/>
      <c r="G15" s="63"/>
      <c r="H15" s="99"/>
      <c r="I15" s="184">
        <f>SUBTOTAL(9,I13:I14)</f>
        <v>89316362.24008939</v>
      </c>
      <c r="J15" s="100"/>
      <c r="K15" s="101"/>
      <c r="L15" s="101"/>
      <c r="M15" s="100"/>
      <c r="N15" s="63"/>
      <c r="O15" s="63"/>
    </row>
    <row r="16" spans="1:15" ht="15.75" customHeight="1" outlineLevel="2">
      <c r="A16" s="51" t="s">
        <v>327</v>
      </c>
      <c r="B16" s="51" t="s">
        <v>630</v>
      </c>
      <c r="C16" s="51" t="s">
        <v>809</v>
      </c>
      <c r="D16" s="51" t="s">
        <v>1147</v>
      </c>
      <c r="E16" s="51" t="s">
        <v>1098</v>
      </c>
      <c r="F16" s="51" t="s">
        <v>1099</v>
      </c>
      <c r="G16" s="51" t="s">
        <v>221</v>
      </c>
      <c r="H16" s="74">
        <v>10000000</v>
      </c>
      <c r="I16" s="183">
        <v>13067499.961973574</v>
      </c>
      <c r="J16" s="53" t="s">
        <v>636</v>
      </c>
      <c r="K16" s="52" t="s">
        <v>712</v>
      </c>
      <c r="L16" s="52" t="s">
        <v>232</v>
      </c>
      <c r="M16" s="53" t="s">
        <v>786</v>
      </c>
      <c r="N16" s="51" t="s">
        <v>653</v>
      </c>
      <c r="O16" s="51"/>
    </row>
    <row r="17" spans="1:15" s="102" customFormat="1" ht="15.75" customHeight="1" outlineLevel="1">
      <c r="A17" s="63" t="s">
        <v>207</v>
      </c>
      <c r="B17" s="63"/>
      <c r="C17" s="63"/>
      <c r="D17" s="63"/>
      <c r="E17" s="63"/>
      <c r="F17" s="63"/>
      <c r="G17" s="63"/>
      <c r="H17" s="99"/>
      <c r="I17" s="184">
        <f>SUBTOTAL(9,I16:I16)</f>
        <v>13067499.961973574</v>
      </c>
      <c r="J17" s="100"/>
      <c r="K17" s="101"/>
      <c r="L17" s="101"/>
      <c r="M17" s="100"/>
      <c r="N17" s="63"/>
      <c r="O17" s="63"/>
    </row>
    <row r="18" spans="1:15" ht="15.75" customHeight="1" outlineLevel="2">
      <c r="A18" s="51" t="s">
        <v>340</v>
      </c>
      <c r="B18" s="51" t="s">
        <v>630</v>
      </c>
      <c r="C18" s="51" t="s">
        <v>812</v>
      </c>
      <c r="D18" s="51" t="s">
        <v>813</v>
      </c>
      <c r="E18" s="51" t="s">
        <v>1101</v>
      </c>
      <c r="F18" s="51" t="s">
        <v>78</v>
      </c>
      <c r="G18" s="51" t="s">
        <v>217</v>
      </c>
      <c r="H18" s="74">
        <v>16000000</v>
      </c>
      <c r="I18" s="183">
        <v>16000000</v>
      </c>
      <c r="J18" s="53" t="s">
        <v>636</v>
      </c>
      <c r="K18" s="52" t="s">
        <v>712</v>
      </c>
      <c r="L18" s="52" t="s">
        <v>223</v>
      </c>
      <c r="M18" s="53" t="s">
        <v>134</v>
      </c>
      <c r="N18" s="51" t="s">
        <v>648</v>
      </c>
      <c r="O18" s="51"/>
    </row>
    <row r="19" spans="1:15" ht="15.75" customHeight="1" outlineLevel="2">
      <c r="A19" s="51" t="s">
        <v>340</v>
      </c>
      <c r="B19" s="51" t="s">
        <v>630</v>
      </c>
      <c r="C19" s="51" t="s">
        <v>815</v>
      </c>
      <c r="D19" s="51" t="s">
        <v>816</v>
      </c>
      <c r="E19" s="51" t="s">
        <v>1102</v>
      </c>
      <c r="F19" s="51" t="s">
        <v>78</v>
      </c>
      <c r="G19" s="51" t="s">
        <v>217</v>
      </c>
      <c r="H19" s="74">
        <v>18000000</v>
      </c>
      <c r="I19" s="183">
        <v>18000000</v>
      </c>
      <c r="J19" s="53" t="s">
        <v>636</v>
      </c>
      <c r="K19" s="52" t="s">
        <v>712</v>
      </c>
      <c r="L19" s="52" t="s">
        <v>223</v>
      </c>
      <c r="M19" s="53" t="s">
        <v>786</v>
      </c>
      <c r="N19" s="51" t="s">
        <v>648</v>
      </c>
      <c r="O19" s="51"/>
    </row>
    <row r="20" spans="1:15" ht="15.75" customHeight="1" outlineLevel="2">
      <c r="A20" s="51" t="s">
        <v>340</v>
      </c>
      <c r="B20" s="51" t="s">
        <v>630</v>
      </c>
      <c r="C20" s="51" t="s">
        <v>818</v>
      </c>
      <c r="D20" s="51" t="s">
        <v>819</v>
      </c>
      <c r="E20" s="51" t="s">
        <v>1103</v>
      </c>
      <c r="F20" s="51" t="s">
        <v>1104</v>
      </c>
      <c r="G20" s="51" t="s">
        <v>217</v>
      </c>
      <c r="H20" s="74">
        <v>445000</v>
      </c>
      <c r="I20" s="183">
        <v>445000</v>
      </c>
      <c r="J20" s="53" t="s">
        <v>636</v>
      </c>
      <c r="K20" s="52" t="s">
        <v>712</v>
      </c>
      <c r="L20" s="52" t="s">
        <v>232</v>
      </c>
      <c r="M20" s="53" t="s">
        <v>822</v>
      </c>
      <c r="N20" s="51" t="s">
        <v>648</v>
      </c>
      <c r="O20" s="51"/>
    </row>
    <row r="21" spans="1:15" ht="15.75" customHeight="1" outlineLevel="2">
      <c r="A21" s="51" t="s">
        <v>340</v>
      </c>
      <c r="B21" s="51" t="s">
        <v>630</v>
      </c>
      <c r="C21" s="51" t="s">
        <v>823</v>
      </c>
      <c r="D21" s="51" t="s">
        <v>824</v>
      </c>
      <c r="E21" s="51" t="s">
        <v>1105</v>
      </c>
      <c r="F21" s="51" t="s">
        <v>78</v>
      </c>
      <c r="G21" s="51" t="s">
        <v>217</v>
      </c>
      <c r="H21" s="74">
        <v>5000000</v>
      </c>
      <c r="I21" s="183">
        <v>5000000</v>
      </c>
      <c r="J21" s="53" t="s">
        <v>636</v>
      </c>
      <c r="K21" s="52" t="s">
        <v>712</v>
      </c>
      <c r="L21" s="52" t="s">
        <v>232</v>
      </c>
      <c r="M21" s="53" t="s">
        <v>551</v>
      </c>
      <c r="N21" s="51" t="s">
        <v>648</v>
      </c>
      <c r="O21" s="51"/>
    </row>
    <row r="22" spans="1:15" s="102" customFormat="1" ht="15.75" customHeight="1" outlineLevel="1">
      <c r="A22" s="63" t="s">
        <v>67</v>
      </c>
      <c r="B22" s="63"/>
      <c r="C22" s="63"/>
      <c r="D22" s="63"/>
      <c r="E22" s="63"/>
      <c r="F22" s="63"/>
      <c r="G22" s="63"/>
      <c r="H22" s="99"/>
      <c r="I22" s="184">
        <f>SUBTOTAL(9,I18:I21)</f>
        <v>39445000</v>
      </c>
      <c r="J22" s="100"/>
      <c r="K22" s="101"/>
      <c r="L22" s="101"/>
      <c r="M22" s="100"/>
      <c r="N22" s="63"/>
      <c r="O22" s="63"/>
    </row>
    <row r="23" spans="1:15" ht="15.75" customHeight="1" outlineLevel="2">
      <c r="A23" s="51" t="s">
        <v>348</v>
      </c>
      <c r="B23" s="51" t="s">
        <v>630</v>
      </c>
      <c r="C23" s="51" t="s">
        <v>835</v>
      </c>
      <c r="D23" s="51" t="s">
        <v>836</v>
      </c>
      <c r="E23" s="51" t="s">
        <v>1100</v>
      </c>
      <c r="F23" s="51" t="s">
        <v>78</v>
      </c>
      <c r="G23" s="51" t="s">
        <v>217</v>
      </c>
      <c r="H23" s="74">
        <v>10000000</v>
      </c>
      <c r="I23" s="183">
        <v>10000000</v>
      </c>
      <c r="J23" s="53" t="s">
        <v>636</v>
      </c>
      <c r="K23" s="52" t="s">
        <v>712</v>
      </c>
      <c r="L23" s="52" t="s">
        <v>228</v>
      </c>
      <c r="M23" s="53" t="s">
        <v>551</v>
      </c>
      <c r="N23" s="51" t="s">
        <v>648</v>
      </c>
      <c r="O23" s="51"/>
    </row>
    <row r="24" spans="1:15" ht="15.75" customHeight="1" outlineLevel="2">
      <c r="A24" s="51" t="s">
        <v>348</v>
      </c>
      <c r="B24" s="51" t="s">
        <v>629</v>
      </c>
      <c r="C24" s="51" t="s">
        <v>846</v>
      </c>
      <c r="D24" s="51" t="s">
        <v>847</v>
      </c>
      <c r="E24" s="51" t="s">
        <v>1106</v>
      </c>
      <c r="F24" s="51" t="s">
        <v>1107</v>
      </c>
      <c r="G24" s="51" t="s">
        <v>213</v>
      </c>
      <c r="H24" s="74">
        <v>46200000</v>
      </c>
      <c r="I24" s="183">
        <v>69482952.08699265</v>
      </c>
      <c r="J24" s="53" t="s">
        <v>636</v>
      </c>
      <c r="K24" s="52" t="s">
        <v>712</v>
      </c>
      <c r="L24" s="52" t="s">
        <v>232</v>
      </c>
      <c r="M24" s="53" t="s">
        <v>253</v>
      </c>
      <c r="N24" s="51" t="s">
        <v>648</v>
      </c>
      <c r="O24" s="51"/>
    </row>
    <row r="25" spans="1:15" ht="15.75" customHeight="1" outlineLevel="2">
      <c r="A25" s="51" t="s">
        <v>348</v>
      </c>
      <c r="B25" s="51" t="s">
        <v>629</v>
      </c>
      <c r="C25" s="51" t="s">
        <v>849</v>
      </c>
      <c r="D25" s="51" t="s">
        <v>850</v>
      </c>
      <c r="E25" s="51" t="s">
        <v>1101</v>
      </c>
      <c r="F25" s="51" t="s">
        <v>1108</v>
      </c>
      <c r="G25" s="51" t="s">
        <v>213</v>
      </c>
      <c r="H25" s="74">
        <v>99500000</v>
      </c>
      <c r="I25" s="183">
        <v>149644020.18735433</v>
      </c>
      <c r="J25" s="53" t="s">
        <v>636</v>
      </c>
      <c r="K25" s="52" t="s">
        <v>712</v>
      </c>
      <c r="L25" s="52" t="s">
        <v>232</v>
      </c>
      <c r="M25" s="53" t="s">
        <v>253</v>
      </c>
      <c r="N25" s="51" t="s">
        <v>648</v>
      </c>
      <c r="O25" s="51"/>
    </row>
    <row r="26" spans="1:15" ht="15.75" customHeight="1" outlineLevel="2">
      <c r="A26" s="51" t="s">
        <v>348</v>
      </c>
      <c r="B26" s="51" t="s">
        <v>629</v>
      </c>
      <c r="C26" s="51" t="s">
        <v>851</v>
      </c>
      <c r="D26" s="51" t="s">
        <v>852</v>
      </c>
      <c r="E26" s="51" t="s">
        <v>1109</v>
      </c>
      <c r="F26" s="51" t="s">
        <v>1127</v>
      </c>
      <c r="G26" s="51" t="s">
        <v>213</v>
      </c>
      <c r="H26" s="74">
        <v>15800000</v>
      </c>
      <c r="I26" s="183">
        <v>23762568.029750735</v>
      </c>
      <c r="J26" s="53" t="s">
        <v>636</v>
      </c>
      <c r="K26" s="52" t="s">
        <v>712</v>
      </c>
      <c r="L26" s="52" t="s">
        <v>330</v>
      </c>
      <c r="M26" s="53" t="s">
        <v>1110</v>
      </c>
      <c r="N26" s="51" t="s">
        <v>648</v>
      </c>
      <c r="O26" s="51"/>
    </row>
    <row r="27" spans="1:15" s="102" customFormat="1" ht="15.75" customHeight="1" outlineLevel="1">
      <c r="A27" s="63" t="s">
        <v>208</v>
      </c>
      <c r="B27" s="63"/>
      <c r="C27" s="63"/>
      <c r="D27" s="63"/>
      <c r="E27" s="63"/>
      <c r="F27" s="63"/>
      <c r="G27" s="63"/>
      <c r="H27" s="99"/>
      <c r="I27" s="184">
        <f>SUBTOTAL(9,I23:I26)</f>
        <v>252889540.3040977</v>
      </c>
      <c r="J27" s="100"/>
      <c r="K27" s="101"/>
      <c r="L27" s="101"/>
      <c r="M27" s="100"/>
      <c r="N27" s="63"/>
      <c r="O27" s="63"/>
    </row>
    <row r="28" spans="1:15" ht="15.75" customHeight="1" outlineLevel="2">
      <c r="A28" s="51" t="s">
        <v>394</v>
      </c>
      <c r="B28" s="51" t="s">
        <v>629</v>
      </c>
      <c r="C28" s="51" t="s">
        <v>855</v>
      </c>
      <c r="D28" s="51" t="s">
        <v>856</v>
      </c>
      <c r="E28" s="51" t="s">
        <v>1111</v>
      </c>
      <c r="F28" s="51" t="s">
        <v>1112</v>
      </c>
      <c r="G28" s="51" t="s">
        <v>217</v>
      </c>
      <c r="H28" s="74">
        <v>215000000</v>
      </c>
      <c r="I28" s="183">
        <v>215000000</v>
      </c>
      <c r="J28" s="53" t="s">
        <v>636</v>
      </c>
      <c r="K28" s="52" t="s">
        <v>712</v>
      </c>
      <c r="L28" s="52" t="s">
        <v>330</v>
      </c>
      <c r="M28" s="53" t="s">
        <v>858</v>
      </c>
      <c r="N28" s="51" t="s">
        <v>648</v>
      </c>
      <c r="O28" s="51"/>
    </row>
    <row r="29" spans="1:15" ht="15.75" customHeight="1" outlineLevel="2">
      <c r="A29" s="51" t="s">
        <v>394</v>
      </c>
      <c r="B29" s="51" t="s">
        <v>629</v>
      </c>
      <c r="C29" s="51" t="s">
        <v>859</v>
      </c>
      <c r="D29" s="51" t="s">
        <v>860</v>
      </c>
      <c r="E29" s="51" t="s">
        <v>1111</v>
      </c>
      <c r="F29" s="51" t="s">
        <v>1112</v>
      </c>
      <c r="G29" s="51" t="s">
        <v>217</v>
      </c>
      <c r="H29" s="74">
        <v>12000000</v>
      </c>
      <c r="I29" s="183">
        <v>12000000</v>
      </c>
      <c r="J29" s="53" t="s">
        <v>1145</v>
      </c>
      <c r="K29" s="52" t="s">
        <v>237</v>
      </c>
      <c r="L29" s="52" t="s">
        <v>330</v>
      </c>
      <c r="M29" s="53" t="s">
        <v>858</v>
      </c>
      <c r="N29" s="51" t="s">
        <v>648</v>
      </c>
      <c r="O29" s="51"/>
    </row>
    <row r="30" spans="1:15" s="102" customFormat="1" ht="15.75" customHeight="1" outlineLevel="1">
      <c r="A30" s="63" t="s">
        <v>68</v>
      </c>
      <c r="B30" s="63"/>
      <c r="C30" s="63"/>
      <c r="D30" s="63"/>
      <c r="E30" s="63"/>
      <c r="F30" s="63"/>
      <c r="G30" s="63"/>
      <c r="H30" s="99"/>
      <c r="I30" s="184">
        <f>SUBTOTAL(9,I28:I29)</f>
        <v>227000000</v>
      </c>
      <c r="J30" s="100"/>
      <c r="K30" s="101"/>
      <c r="L30" s="101"/>
      <c r="M30" s="100"/>
      <c r="N30" s="63"/>
      <c r="O30" s="63"/>
    </row>
    <row r="31" spans="1:15" ht="15.75" customHeight="1" outlineLevel="2">
      <c r="A31" s="51" t="s">
        <v>426</v>
      </c>
      <c r="B31" s="51" t="s">
        <v>630</v>
      </c>
      <c r="C31" s="51" t="s">
        <v>1113</v>
      </c>
      <c r="D31" s="51" t="s">
        <v>864</v>
      </c>
      <c r="E31" s="51" t="s">
        <v>1114</v>
      </c>
      <c r="F31" s="51" t="s">
        <v>1115</v>
      </c>
      <c r="G31" s="51" t="s">
        <v>220</v>
      </c>
      <c r="H31" s="74">
        <v>1423000000</v>
      </c>
      <c r="I31" s="183">
        <v>14366481.637330512</v>
      </c>
      <c r="J31" s="53" t="s">
        <v>636</v>
      </c>
      <c r="K31" s="52" t="s">
        <v>712</v>
      </c>
      <c r="L31" s="52" t="s">
        <v>330</v>
      </c>
      <c r="M31" s="53" t="s">
        <v>278</v>
      </c>
      <c r="N31" s="51" t="s">
        <v>653</v>
      </c>
      <c r="O31" s="51"/>
    </row>
    <row r="32" spans="1:15" ht="15.75" customHeight="1" outlineLevel="2">
      <c r="A32" s="51" t="s">
        <v>426</v>
      </c>
      <c r="B32" s="51" t="s">
        <v>630</v>
      </c>
      <c r="C32" s="51" t="s">
        <v>1116</v>
      </c>
      <c r="D32" s="51" t="s">
        <v>1148</v>
      </c>
      <c r="E32" s="51" t="s">
        <v>1114</v>
      </c>
      <c r="F32" s="51" t="s">
        <v>1117</v>
      </c>
      <c r="G32" s="51" t="s">
        <v>220</v>
      </c>
      <c r="H32" s="74">
        <v>1385000000</v>
      </c>
      <c r="I32" s="183">
        <v>13982837.011737708</v>
      </c>
      <c r="J32" s="53" t="s">
        <v>636</v>
      </c>
      <c r="K32" s="52" t="s">
        <v>712</v>
      </c>
      <c r="L32" s="52" t="s">
        <v>649</v>
      </c>
      <c r="M32" s="53" t="s">
        <v>312</v>
      </c>
      <c r="N32" s="51" t="s">
        <v>653</v>
      </c>
      <c r="O32" s="51"/>
    </row>
    <row r="33" spans="1:15" s="102" customFormat="1" ht="15.75" customHeight="1" outlineLevel="1">
      <c r="A33" s="63" t="s">
        <v>209</v>
      </c>
      <c r="B33" s="63"/>
      <c r="C33" s="63"/>
      <c r="D33" s="63"/>
      <c r="E33" s="63"/>
      <c r="F33" s="63"/>
      <c r="G33" s="63"/>
      <c r="H33" s="99"/>
      <c r="I33" s="184">
        <f>SUBTOTAL(9,I31:I32)</f>
        <v>28349318.64906822</v>
      </c>
      <c r="J33" s="100"/>
      <c r="K33" s="101"/>
      <c r="L33" s="101"/>
      <c r="M33" s="100"/>
      <c r="N33" s="63"/>
      <c r="O33" s="63"/>
    </row>
    <row r="34" spans="1:15" ht="15.75" customHeight="1" outlineLevel="2">
      <c r="A34" s="51" t="s">
        <v>544</v>
      </c>
      <c r="B34" s="51" t="s">
        <v>630</v>
      </c>
      <c r="C34" s="51" t="s">
        <v>874</v>
      </c>
      <c r="D34" s="51" t="s">
        <v>875</v>
      </c>
      <c r="E34" s="51" t="s">
        <v>1118</v>
      </c>
      <c r="F34" s="51" t="s">
        <v>78</v>
      </c>
      <c r="G34" s="51" t="s">
        <v>543</v>
      </c>
      <c r="H34" s="74">
        <v>75000000</v>
      </c>
      <c r="I34" s="183">
        <v>12428535.753702402</v>
      </c>
      <c r="J34" s="53" t="s">
        <v>636</v>
      </c>
      <c r="K34" s="52" t="s">
        <v>712</v>
      </c>
      <c r="L34" s="52" t="s">
        <v>228</v>
      </c>
      <c r="M34" s="53" t="s">
        <v>786</v>
      </c>
      <c r="N34" s="51" t="s">
        <v>653</v>
      </c>
      <c r="O34" s="51"/>
    </row>
    <row r="35" spans="1:15" s="102" customFormat="1" ht="15.75" customHeight="1" outlineLevel="1">
      <c r="A35" s="63" t="s">
        <v>73</v>
      </c>
      <c r="B35" s="63"/>
      <c r="C35" s="63"/>
      <c r="D35" s="63"/>
      <c r="E35" s="63"/>
      <c r="F35" s="63"/>
      <c r="G35" s="63"/>
      <c r="H35" s="99"/>
      <c r="I35" s="184">
        <f>SUBTOTAL(9,I34:I34)</f>
        <v>12428535.753702402</v>
      </c>
      <c r="J35" s="100"/>
      <c r="K35" s="101"/>
      <c r="L35" s="101"/>
      <c r="M35" s="100"/>
      <c r="N35" s="63"/>
      <c r="O35" s="63"/>
    </row>
    <row r="36" spans="1:15" ht="15.75" customHeight="1" outlineLevel="2">
      <c r="A36" s="51" t="s">
        <v>487</v>
      </c>
      <c r="B36" s="51" t="s">
        <v>629</v>
      </c>
      <c r="C36" s="51" t="s">
        <v>879</v>
      </c>
      <c r="D36" s="51" t="s">
        <v>880</v>
      </c>
      <c r="E36" s="51" t="s">
        <v>1119</v>
      </c>
      <c r="F36" s="51" t="s">
        <v>1120</v>
      </c>
      <c r="G36" s="51" t="s">
        <v>217</v>
      </c>
      <c r="H36" s="74">
        <v>100000000</v>
      </c>
      <c r="I36" s="183">
        <v>100000000</v>
      </c>
      <c r="J36" s="53" t="s">
        <v>1146</v>
      </c>
      <c r="K36" s="52" t="s">
        <v>52</v>
      </c>
      <c r="L36" s="52" t="s">
        <v>219</v>
      </c>
      <c r="M36" s="53" t="s">
        <v>840</v>
      </c>
      <c r="N36" s="51" t="s">
        <v>653</v>
      </c>
      <c r="O36" s="51"/>
    </row>
    <row r="37" spans="1:15" s="102" customFormat="1" ht="15.75" customHeight="1" outlineLevel="1">
      <c r="A37" s="63" t="s">
        <v>76</v>
      </c>
      <c r="B37" s="63"/>
      <c r="C37" s="63"/>
      <c r="D37" s="63"/>
      <c r="E37" s="63"/>
      <c r="F37" s="63"/>
      <c r="G37" s="63"/>
      <c r="H37" s="99"/>
      <c r="I37" s="184">
        <f>SUBTOTAL(9,I36:I36)</f>
        <v>100000000</v>
      </c>
      <c r="J37" s="100"/>
      <c r="K37" s="101"/>
      <c r="L37" s="101"/>
      <c r="M37" s="100"/>
      <c r="N37" s="63"/>
      <c r="O37" s="63"/>
    </row>
    <row r="38" spans="1:15" ht="15.75" customHeight="1" outlineLevel="2">
      <c r="A38" s="51" t="s">
        <v>761</v>
      </c>
      <c r="B38" s="51" t="s">
        <v>630</v>
      </c>
      <c r="C38" s="51" t="s">
        <v>883</v>
      </c>
      <c r="D38" s="51" t="s">
        <v>884</v>
      </c>
      <c r="E38" s="51" t="s">
        <v>1118</v>
      </c>
      <c r="F38" s="51" t="s">
        <v>1121</v>
      </c>
      <c r="G38" s="51" t="s">
        <v>236</v>
      </c>
      <c r="H38" s="74">
        <v>279000000</v>
      </c>
      <c r="I38" s="183">
        <v>424958847.5335389</v>
      </c>
      <c r="J38" s="53" t="s">
        <v>1145</v>
      </c>
      <c r="K38" s="52" t="s">
        <v>237</v>
      </c>
      <c r="L38" s="52" t="s">
        <v>223</v>
      </c>
      <c r="M38" s="53" t="s">
        <v>886</v>
      </c>
      <c r="N38" s="51" t="s">
        <v>653</v>
      </c>
      <c r="O38" s="51"/>
    </row>
    <row r="39" spans="1:15" ht="15.75" customHeight="1" outlineLevel="2">
      <c r="A39" s="51" t="s">
        <v>761</v>
      </c>
      <c r="B39" s="51" t="s">
        <v>630</v>
      </c>
      <c r="C39" s="51" t="s">
        <v>887</v>
      </c>
      <c r="D39" s="51" t="s">
        <v>888</v>
      </c>
      <c r="E39" s="51" t="s">
        <v>1123</v>
      </c>
      <c r="F39" s="51" t="s">
        <v>1124</v>
      </c>
      <c r="G39" s="51" t="s">
        <v>236</v>
      </c>
      <c r="H39" s="74">
        <v>130000000</v>
      </c>
      <c r="I39" s="183">
        <v>198009498.8507529</v>
      </c>
      <c r="J39" s="53" t="s">
        <v>1145</v>
      </c>
      <c r="K39" s="52" t="s">
        <v>237</v>
      </c>
      <c r="L39" s="52" t="s">
        <v>330</v>
      </c>
      <c r="M39" s="53" t="s">
        <v>1110</v>
      </c>
      <c r="N39" s="51" t="s">
        <v>653</v>
      </c>
      <c r="O39" s="51"/>
    </row>
    <row r="40" spans="1:15" ht="15.75" customHeight="1" outlineLevel="2">
      <c r="A40" s="51" t="s">
        <v>761</v>
      </c>
      <c r="B40" s="51" t="s">
        <v>630</v>
      </c>
      <c r="C40" s="51" t="s">
        <v>891</v>
      </c>
      <c r="D40" s="51" t="s">
        <v>892</v>
      </c>
      <c r="E40" s="51" t="s">
        <v>1125</v>
      </c>
      <c r="F40" s="51" t="s">
        <v>1126</v>
      </c>
      <c r="G40" s="51" t="s">
        <v>236</v>
      </c>
      <c r="H40" s="74">
        <v>9000000</v>
      </c>
      <c r="I40" s="183">
        <v>13708349.920436738</v>
      </c>
      <c r="J40" s="53" t="s">
        <v>636</v>
      </c>
      <c r="K40" s="52" t="s">
        <v>712</v>
      </c>
      <c r="L40" s="52" t="s">
        <v>232</v>
      </c>
      <c r="M40" s="53" t="s">
        <v>786</v>
      </c>
      <c r="N40" s="51" t="s">
        <v>653</v>
      </c>
      <c r="O40" s="51"/>
    </row>
    <row r="41" spans="1:15" ht="15.75" customHeight="1" outlineLevel="2">
      <c r="A41" s="51" t="s">
        <v>761</v>
      </c>
      <c r="B41" s="51" t="s">
        <v>630</v>
      </c>
      <c r="C41" s="51" t="s">
        <v>894</v>
      </c>
      <c r="D41" s="51" t="s">
        <v>895</v>
      </c>
      <c r="E41" s="51" t="s">
        <v>1111</v>
      </c>
      <c r="F41" s="51" t="s">
        <v>1127</v>
      </c>
      <c r="G41" s="51" t="s">
        <v>236</v>
      </c>
      <c r="H41" s="74">
        <v>2000000</v>
      </c>
      <c r="I41" s="183">
        <v>3046299.982319275</v>
      </c>
      <c r="J41" s="53" t="s">
        <v>636</v>
      </c>
      <c r="K41" s="52" t="s">
        <v>712</v>
      </c>
      <c r="L41" s="52" t="s">
        <v>228</v>
      </c>
      <c r="M41" s="53" t="s">
        <v>253</v>
      </c>
      <c r="N41" s="51" t="s">
        <v>653</v>
      </c>
      <c r="O41" s="51"/>
    </row>
    <row r="42" spans="1:15" ht="15.75" customHeight="1" outlineLevel="2">
      <c r="A42" s="51" t="s">
        <v>761</v>
      </c>
      <c r="B42" s="51" t="s">
        <v>630</v>
      </c>
      <c r="C42" s="51" t="s">
        <v>896</v>
      </c>
      <c r="D42" s="51" t="s">
        <v>897</v>
      </c>
      <c r="E42" s="51" t="s">
        <v>1128</v>
      </c>
      <c r="F42" s="51" t="s">
        <v>1129</v>
      </c>
      <c r="G42" s="51" t="s">
        <v>236</v>
      </c>
      <c r="H42" s="74">
        <v>350300000</v>
      </c>
      <c r="I42" s="183">
        <v>533559441.903221</v>
      </c>
      <c r="J42" s="53" t="s">
        <v>636</v>
      </c>
      <c r="K42" s="52" t="s">
        <v>712</v>
      </c>
      <c r="L42" s="52" t="s">
        <v>228</v>
      </c>
      <c r="M42" s="53" t="s">
        <v>253</v>
      </c>
      <c r="N42" s="51" t="s">
        <v>653</v>
      </c>
      <c r="O42" s="51"/>
    </row>
    <row r="43" spans="1:15" s="102" customFormat="1" ht="15.75" customHeight="1" outlineLevel="1">
      <c r="A43" s="63" t="s">
        <v>923</v>
      </c>
      <c r="B43" s="63"/>
      <c r="C43" s="63"/>
      <c r="D43" s="63"/>
      <c r="E43" s="63"/>
      <c r="F43" s="63"/>
      <c r="G43" s="63"/>
      <c r="H43" s="99"/>
      <c r="I43" s="184">
        <f>SUBTOTAL(9,I38:I42)</f>
        <v>1173282438.1902688</v>
      </c>
      <c r="J43" s="100"/>
      <c r="K43" s="101"/>
      <c r="L43" s="101"/>
      <c r="M43" s="100"/>
      <c r="N43" s="63"/>
      <c r="O43" s="63"/>
    </row>
    <row r="44" spans="1:15" ht="15.75" customHeight="1" outlineLevel="2">
      <c r="A44" s="51" t="s">
        <v>537</v>
      </c>
      <c r="B44" s="51" t="s">
        <v>630</v>
      </c>
      <c r="C44" s="51" t="s">
        <v>1130</v>
      </c>
      <c r="D44" s="51" t="s">
        <v>1040</v>
      </c>
      <c r="E44" s="51" t="s">
        <v>1087</v>
      </c>
      <c r="F44" s="51" t="s">
        <v>1087</v>
      </c>
      <c r="G44" s="51" t="s">
        <v>217</v>
      </c>
      <c r="H44" s="74">
        <v>518287.94</v>
      </c>
      <c r="I44" s="183">
        <v>518287.94</v>
      </c>
      <c r="J44" s="53" t="s">
        <v>1145</v>
      </c>
      <c r="K44" s="52" t="s">
        <v>592</v>
      </c>
      <c r="L44" s="52" t="s">
        <v>592</v>
      </c>
      <c r="M44" s="53" t="s">
        <v>412</v>
      </c>
      <c r="N44" s="51" t="s">
        <v>648</v>
      </c>
      <c r="O44" s="51"/>
    </row>
    <row r="45" spans="1:15" ht="15.75" customHeight="1" outlineLevel="2">
      <c r="A45" s="51" t="s">
        <v>537</v>
      </c>
      <c r="B45" s="51" t="s">
        <v>630</v>
      </c>
      <c r="C45" s="51" t="s">
        <v>1131</v>
      </c>
      <c r="D45" s="51" t="s">
        <v>1042</v>
      </c>
      <c r="E45" s="51" t="s">
        <v>1132</v>
      </c>
      <c r="F45" s="51" t="s">
        <v>1132</v>
      </c>
      <c r="G45" s="51" t="s">
        <v>217</v>
      </c>
      <c r="H45" s="74">
        <v>168962.7</v>
      </c>
      <c r="I45" s="183">
        <v>168962.7</v>
      </c>
      <c r="J45" s="53" t="s">
        <v>1145</v>
      </c>
      <c r="K45" s="52" t="s">
        <v>592</v>
      </c>
      <c r="L45" s="52" t="s">
        <v>592</v>
      </c>
      <c r="M45" s="53" t="s">
        <v>412</v>
      </c>
      <c r="N45" s="51" t="s">
        <v>648</v>
      </c>
      <c r="O45" s="51"/>
    </row>
    <row r="46" spans="1:15" ht="15.75" customHeight="1" outlineLevel="2">
      <c r="A46" s="51" t="s">
        <v>537</v>
      </c>
      <c r="B46" s="51" t="s">
        <v>630</v>
      </c>
      <c r="C46" s="51" t="s">
        <v>1044</v>
      </c>
      <c r="D46" s="51" t="s">
        <v>1045</v>
      </c>
      <c r="E46" s="51" t="s">
        <v>1133</v>
      </c>
      <c r="F46" s="51" t="s">
        <v>1133</v>
      </c>
      <c r="G46" s="51" t="s">
        <v>217</v>
      </c>
      <c r="H46" s="74">
        <v>595392.15</v>
      </c>
      <c r="I46" s="183">
        <v>595392.15</v>
      </c>
      <c r="J46" s="53" t="s">
        <v>1145</v>
      </c>
      <c r="K46" s="52" t="s">
        <v>592</v>
      </c>
      <c r="L46" s="52" t="s">
        <v>592</v>
      </c>
      <c r="M46" s="53" t="s">
        <v>412</v>
      </c>
      <c r="N46" s="51" t="s">
        <v>648</v>
      </c>
      <c r="O46" s="51"/>
    </row>
    <row r="47" spans="1:15" ht="15.75" customHeight="1" outlineLevel="2">
      <c r="A47" s="51" t="s">
        <v>537</v>
      </c>
      <c r="B47" s="51" t="s">
        <v>630</v>
      </c>
      <c r="C47" s="51" t="s">
        <v>1047</v>
      </c>
      <c r="D47" s="51" t="s">
        <v>1048</v>
      </c>
      <c r="E47" s="51" t="s">
        <v>1134</v>
      </c>
      <c r="F47" s="51" t="s">
        <v>1134</v>
      </c>
      <c r="G47" s="51" t="s">
        <v>217</v>
      </c>
      <c r="H47" s="74">
        <v>237547.94</v>
      </c>
      <c r="I47" s="183">
        <v>237547.94</v>
      </c>
      <c r="J47" s="53" t="s">
        <v>1145</v>
      </c>
      <c r="K47" s="52" t="s">
        <v>592</v>
      </c>
      <c r="L47" s="52" t="s">
        <v>592</v>
      </c>
      <c r="M47" s="53" t="s">
        <v>412</v>
      </c>
      <c r="N47" s="51" t="s">
        <v>648</v>
      </c>
      <c r="O47" s="51"/>
    </row>
    <row r="48" spans="1:15" ht="15.75" customHeight="1" outlineLevel="2">
      <c r="A48" s="51" t="s">
        <v>537</v>
      </c>
      <c r="B48" s="51" t="s">
        <v>630</v>
      </c>
      <c r="C48" s="51" t="s">
        <v>1049</v>
      </c>
      <c r="D48" s="51" t="s">
        <v>1050</v>
      </c>
      <c r="E48" s="51" t="s">
        <v>1135</v>
      </c>
      <c r="F48" s="51" t="s">
        <v>1135</v>
      </c>
      <c r="G48" s="51" t="s">
        <v>217</v>
      </c>
      <c r="H48" s="74">
        <v>441649.67</v>
      </c>
      <c r="I48" s="183">
        <v>441649.67</v>
      </c>
      <c r="J48" s="53" t="s">
        <v>1145</v>
      </c>
      <c r="K48" s="52" t="s">
        <v>592</v>
      </c>
      <c r="L48" s="52" t="s">
        <v>592</v>
      </c>
      <c r="M48" s="53" t="s">
        <v>412</v>
      </c>
      <c r="N48" s="51" t="s">
        <v>648</v>
      </c>
      <c r="O48" s="51"/>
    </row>
    <row r="49" spans="1:15" ht="15.75" customHeight="1" outlineLevel="2">
      <c r="A49" s="51" t="s">
        <v>537</v>
      </c>
      <c r="B49" s="51" t="s">
        <v>630</v>
      </c>
      <c r="C49" s="51" t="s">
        <v>1052</v>
      </c>
      <c r="D49" s="51" t="s">
        <v>1053</v>
      </c>
      <c r="E49" s="51" t="s">
        <v>1136</v>
      </c>
      <c r="F49" s="51" t="s">
        <v>1136</v>
      </c>
      <c r="G49" s="51" t="s">
        <v>217</v>
      </c>
      <c r="H49" s="74">
        <v>20859.4</v>
      </c>
      <c r="I49" s="183">
        <v>20859.4</v>
      </c>
      <c r="J49" s="53" t="s">
        <v>1145</v>
      </c>
      <c r="K49" s="52" t="s">
        <v>592</v>
      </c>
      <c r="L49" s="52" t="s">
        <v>592</v>
      </c>
      <c r="M49" s="53" t="s">
        <v>412</v>
      </c>
      <c r="N49" s="51" t="s">
        <v>648</v>
      </c>
      <c r="O49" s="51"/>
    </row>
    <row r="50" spans="1:15" ht="15.75" customHeight="1" outlineLevel="2">
      <c r="A50" s="51" t="s">
        <v>537</v>
      </c>
      <c r="B50" s="51" t="s">
        <v>630</v>
      </c>
      <c r="C50" s="51" t="s">
        <v>1055</v>
      </c>
      <c r="D50" s="51" t="s">
        <v>1056</v>
      </c>
      <c r="E50" s="51" t="s">
        <v>1137</v>
      </c>
      <c r="F50" s="51" t="s">
        <v>1137</v>
      </c>
      <c r="G50" s="51" t="s">
        <v>217</v>
      </c>
      <c r="H50" s="74">
        <v>588946.55</v>
      </c>
      <c r="I50" s="183">
        <v>588946.55</v>
      </c>
      <c r="J50" s="53" t="s">
        <v>1145</v>
      </c>
      <c r="K50" s="52" t="s">
        <v>592</v>
      </c>
      <c r="L50" s="52" t="s">
        <v>592</v>
      </c>
      <c r="M50" s="53" t="s">
        <v>412</v>
      </c>
      <c r="N50" s="51" t="s">
        <v>648</v>
      </c>
      <c r="O50" s="51"/>
    </row>
    <row r="51" spans="1:15" ht="15.75" customHeight="1" outlineLevel="2">
      <c r="A51" s="51" t="s">
        <v>537</v>
      </c>
      <c r="B51" s="51" t="s">
        <v>630</v>
      </c>
      <c r="C51" s="51" t="s">
        <v>1058</v>
      </c>
      <c r="D51" s="51" t="s">
        <v>1059</v>
      </c>
      <c r="E51" s="51" t="s">
        <v>1138</v>
      </c>
      <c r="F51" s="51" t="s">
        <v>1138</v>
      </c>
      <c r="G51" s="51" t="s">
        <v>217</v>
      </c>
      <c r="H51" s="74">
        <v>426430.92</v>
      </c>
      <c r="I51" s="183">
        <v>426430.92</v>
      </c>
      <c r="J51" s="53" t="s">
        <v>1145</v>
      </c>
      <c r="K51" s="52" t="s">
        <v>592</v>
      </c>
      <c r="L51" s="52" t="s">
        <v>592</v>
      </c>
      <c r="M51" s="53" t="s">
        <v>412</v>
      </c>
      <c r="N51" s="51" t="s">
        <v>648</v>
      </c>
      <c r="O51" s="51"/>
    </row>
    <row r="52" spans="1:15" ht="15.75" customHeight="1" outlineLevel="2">
      <c r="A52" s="51" t="s">
        <v>537</v>
      </c>
      <c r="B52" s="51" t="s">
        <v>630</v>
      </c>
      <c r="C52" s="51" t="s">
        <v>1060</v>
      </c>
      <c r="D52" s="51" t="s">
        <v>1061</v>
      </c>
      <c r="E52" s="51" t="s">
        <v>1139</v>
      </c>
      <c r="F52" s="51" t="s">
        <v>1139</v>
      </c>
      <c r="G52" s="51" t="s">
        <v>217</v>
      </c>
      <c r="H52" s="74">
        <v>1170392.32</v>
      </c>
      <c r="I52" s="183">
        <v>1170392.32</v>
      </c>
      <c r="J52" s="53" t="s">
        <v>1145</v>
      </c>
      <c r="K52" s="52" t="s">
        <v>592</v>
      </c>
      <c r="L52" s="52" t="s">
        <v>592</v>
      </c>
      <c r="M52" s="53" t="s">
        <v>412</v>
      </c>
      <c r="N52" s="51" t="s">
        <v>648</v>
      </c>
      <c r="O52" s="51"/>
    </row>
    <row r="53" spans="1:15" ht="15.75" customHeight="1" outlineLevel="2">
      <c r="A53" s="51" t="s">
        <v>537</v>
      </c>
      <c r="B53" s="51" t="s">
        <v>630</v>
      </c>
      <c r="C53" s="51" t="s">
        <v>1062</v>
      </c>
      <c r="D53" s="51" t="s">
        <v>1063</v>
      </c>
      <c r="E53" s="51" t="s">
        <v>1140</v>
      </c>
      <c r="F53" s="51" t="s">
        <v>1140</v>
      </c>
      <c r="G53" s="51" t="s">
        <v>217</v>
      </c>
      <c r="H53" s="74">
        <v>40747.72</v>
      </c>
      <c r="I53" s="183">
        <v>40747.72</v>
      </c>
      <c r="J53" s="53" t="s">
        <v>1145</v>
      </c>
      <c r="K53" s="52" t="s">
        <v>592</v>
      </c>
      <c r="L53" s="52" t="s">
        <v>592</v>
      </c>
      <c r="M53" s="53" t="s">
        <v>412</v>
      </c>
      <c r="N53" s="51" t="s">
        <v>648</v>
      </c>
      <c r="O53" s="51"/>
    </row>
    <row r="54" spans="1:15" s="102" customFormat="1" ht="15.75" customHeight="1" outlineLevel="1">
      <c r="A54" s="63" t="s">
        <v>654</v>
      </c>
      <c r="B54" s="63"/>
      <c r="C54" s="63"/>
      <c r="D54" s="63"/>
      <c r="E54" s="63"/>
      <c r="F54" s="63"/>
      <c r="G54" s="63"/>
      <c r="H54" s="99"/>
      <c r="I54" s="184">
        <f>SUBTOTAL(9,I44:I53)</f>
        <v>4209217.31</v>
      </c>
      <c r="J54" s="100"/>
      <c r="K54" s="101"/>
      <c r="L54" s="101"/>
      <c r="M54" s="100"/>
      <c r="N54" s="63"/>
      <c r="O54" s="63"/>
    </row>
    <row r="55" spans="1:15" ht="15.75" customHeight="1" outlineLevel="2">
      <c r="A55" s="51" t="s">
        <v>633</v>
      </c>
      <c r="B55" s="51" t="s">
        <v>630</v>
      </c>
      <c r="C55" s="51" t="s">
        <v>906</v>
      </c>
      <c r="D55" s="51" t="s">
        <v>907</v>
      </c>
      <c r="E55" s="51" t="s">
        <v>1141</v>
      </c>
      <c r="F55" s="51" t="s">
        <v>1142</v>
      </c>
      <c r="G55" s="51" t="s">
        <v>217</v>
      </c>
      <c r="H55" s="74">
        <v>70000000</v>
      </c>
      <c r="I55" s="183">
        <v>70000000</v>
      </c>
      <c r="J55" s="53" t="s">
        <v>636</v>
      </c>
      <c r="K55" s="52" t="s">
        <v>712</v>
      </c>
      <c r="L55" s="52" t="s">
        <v>649</v>
      </c>
      <c r="M55" s="53" t="s">
        <v>786</v>
      </c>
      <c r="N55" s="51" t="s">
        <v>653</v>
      </c>
      <c r="O55" s="51"/>
    </row>
    <row r="56" spans="1:15" s="102" customFormat="1" ht="15.75" customHeight="1" outlineLevel="1">
      <c r="A56" s="63" t="s">
        <v>77</v>
      </c>
      <c r="B56" s="63"/>
      <c r="C56" s="63"/>
      <c r="D56" s="63"/>
      <c r="E56" s="63"/>
      <c r="F56" s="63"/>
      <c r="G56" s="63"/>
      <c r="H56" s="99"/>
      <c r="I56" s="184">
        <f>SUBTOTAL(9,I55:I55)</f>
        <v>70000000</v>
      </c>
      <c r="J56" s="100"/>
      <c r="K56" s="101"/>
      <c r="L56" s="101"/>
      <c r="M56" s="100"/>
      <c r="N56" s="63"/>
      <c r="O56" s="63"/>
    </row>
    <row r="57" spans="1:15" s="102" customFormat="1" ht="15.75" customHeight="1">
      <c r="A57" s="63" t="s">
        <v>655</v>
      </c>
      <c r="B57" s="63"/>
      <c r="C57" s="63"/>
      <c r="D57" s="63"/>
      <c r="E57" s="63"/>
      <c r="F57" s="63"/>
      <c r="G57" s="63"/>
      <c r="H57" s="99"/>
      <c r="I57" s="184">
        <f>SUBTOTAL(9,I4:I55)</f>
        <v>2659810738.248153</v>
      </c>
      <c r="J57" s="100"/>
      <c r="K57" s="101"/>
      <c r="L57" s="101"/>
      <c r="M57" s="100"/>
      <c r="N57" s="63"/>
      <c r="O57" s="63"/>
    </row>
  </sheetData>
  <sheetProtection/>
  <mergeCells count="2">
    <mergeCell ref="A1:N1"/>
    <mergeCell ref="A2:N2"/>
  </mergeCells>
  <printOptions gridLines="1" horizontalCentered="1"/>
  <pageMargins left="0.17" right="0.17" top="0.47" bottom="0.49" header="0.3" footer="0.3"/>
  <pageSetup firstPageNumber="16" useFirstPageNumber="1" horizontalDpi="600" verticalDpi="600" orientation="landscape" r:id="rId1"/>
  <headerFooter alignWithMargins="0">
    <oddFooter>&amp;L&amp;8&amp;Z&amp;F&amp;R&amp;P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W299"/>
  <sheetViews>
    <sheetView view="pageBreakPreview" zoomScaleSheetLayoutView="100" zoomScalePageLayoutView="0" workbookViewId="0" topLeftCell="A19">
      <selection activeCell="H7" sqref="H7"/>
    </sheetView>
  </sheetViews>
  <sheetFormatPr defaultColWidth="10.28125" defaultRowHeight="12.75" outlineLevelRow="2"/>
  <cols>
    <col min="1" max="1" width="14.57421875" style="199" customWidth="1"/>
    <col min="2" max="2" width="5.28125" style="200" customWidth="1"/>
    <col min="3" max="3" width="14.140625" style="200" customWidth="1"/>
    <col min="4" max="4" width="31.00390625" style="201" customWidth="1"/>
    <col min="5" max="5" width="8.140625" style="202" customWidth="1"/>
    <col min="6" max="6" width="9.140625" style="203" customWidth="1"/>
    <col min="7" max="7" width="4.57421875" style="204" customWidth="1"/>
    <col min="8" max="8" width="8.421875" style="205" customWidth="1"/>
    <col min="9" max="9" width="10.8515625" style="206" customWidth="1"/>
    <col min="10" max="10" width="9.57421875" style="206" customWidth="1"/>
    <col min="11" max="11" width="10.28125" style="207" customWidth="1"/>
    <col min="12" max="12" width="9.7109375" style="208" hidden="1" customWidth="1"/>
    <col min="13" max="13" width="12.00390625" style="208" hidden="1" customWidth="1"/>
    <col min="14" max="14" width="10.00390625" style="208" hidden="1" customWidth="1"/>
    <col min="15" max="15" width="12.00390625" style="209" hidden="1" customWidth="1"/>
    <col min="16" max="16" width="10.140625" style="210" hidden="1" customWidth="1"/>
    <col min="17" max="18" width="10.28125" style="199" hidden="1" customWidth="1"/>
    <col min="19" max="19" width="32.140625" style="186" hidden="1" customWidth="1"/>
    <col min="20" max="20" width="23.7109375" style="186" hidden="1" customWidth="1"/>
    <col min="21" max="21" width="15.140625" style="186" hidden="1" customWidth="1"/>
    <col min="22" max="22" width="10.28125" style="186" hidden="1" customWidth="1"/>
    <col min="23" max="16384" width="10.28125" style="186" customWidth="1"/>
  </cols>
  <sheetData>
    <row r="1" spans="1:21" s="185" customFormat="1" ht="26.25" customHeight="1">
      <c r="A1" s="467" t="s">
        <v>210</v>
      </c>
      <c r="B1" s="467"/>
      <c r="C1" s="467"/>
      <c r="D1" s="467"/>
      <c r="E1" s="467"/>
      <c r="F1" s="467"/>
      <c r="G1" s="467"/>
      <c r="H1" s="467"/>
      <c r="I1" s="467"/>
      <c r="J1" s="467"/>
      <c r="K1" s="467"/>
      <c r="L1" s="467"/>
      <c r="M1" s="467"/>
      <c r="N1" s="467"/>
      <c r="O1" s="467"/>
      <c r="P1" s="467"/>
      <c r="Q1" s="467"/>
      <c r="R1" s="467"/>
      <c r="S1" s="467"/>
      <c r="T1" s="467"/>
      <c r="U1" s="467"/>
    </row>
    <row r="2" spans="1:22" s="185" customFormat="1" ht="18.75" customHeight="1">
      <c r="A2" s="468" t="s">
        <v>56</v>
      </c>
      <c r="B2" s="468"/>
      <c r="C2" s="468"/>
      <c r="D2" s="468"/>
      <c r="E2" s="468"/>
      <c r="F2" s="468"/>
      <c r="G2" s="468"/>
      <c r="H2" s="468"/>
      <c r="I2" s="468"/>
      <c r="J2" s="468"/>
      <c r="K2" s="468"/>
      <c r="L2" s="468"/>
      <c r="M2" s="468"/>
      <c r="N2" s="468"/>
      <c r="O2" s="468"/>
      <c r="P2" s="468"/>
      <c r="Q2" s="468"/>
      <c r="R2" s="468"/>
      <c r="S2" s="468"/>
      <c r="T2" s="468"/>
      <c r="U2" s="468"/>
      <c r="V2" s="468"/>
    </row>
    <row r="3" spans="1:21" ht="76.5">
      <c r="A3" s="35" t="s">
        <v>728</v>
      </c>
      <c r="B3" s="36" t="s">
        <v>628</v>
      </c>
      <c r="C3" s="35" t="s">
        <v>30</v>
      </c>
      <c r="D3" s="37" t="s">
        <v>638</v>
      </c>
      <c r="E3" s="38" t="s">
        <v>639</v>
      </c>
      <c r="F3" s="37" t="s">
        <v>640</v>
      </c>
      <c r="G3" s="39" t="s">
        <v>641</v>
      </c>
      <c r="H3" s="76" t="s">
        <v>642</v>
      </c>
      <c r="I3" s="76" t="s">
        <v>942</v>
      </c>
      <c r="J3" s="77" t="s">
        <v>943</v>
      </c>
      <c r="K3" s="77" t="s">
        <v>944</v>
      </c>
      <c r="L3" s="77" t="s">
        <v>945</v>
      </c>
      <c r="M3" s="78" t="s">
        <v>946</v>
      </c>
      <c r="N3" s="75" t="s">
        <v>947</v>
      </c>
      <c r="O3" s="40" t="s">
        <v>948</v>
      </c>
      <c r="P3" s="40" t="s">
        <v>949</v>
      </c>
      <c r="Q3" s="41" t="s">
        <v>634</v>
      </c>
      <c r="R3" s="41" t="s">
        <v>211</v>
      </c>
      <c r="S3" s="37" t="s">
        <v>643</v>
      </c>
      <c r="T3" s="37" t="s">
        <v>644</v>
      </c>
      <c r="U3" s="37" t="s">
        <v>645</v>
      </c>
    </row>
    <row r="4" spans="1:22" s="185" customFormat="1" ht="15.75" customHeight="1" outlineLevel="2">
      <c r="A4" s="187" t="s">
        <v>216</v>
      </c>
      <c r="B4" s="187" t="s">
        <v>629</v>
      </c>
      <c r="C4" s="188" t="s">
        <v>249</v>
      </c>
      <c r="D4" s="188" t="s">
        <v>250</v>
      </c>
      <c r="E4" s="189" t="s">
        <v>251</v>
      </c>
      <c r="F4" s="189" t="s">
        <v>165</v>
      </c>
      <c r="G4" s="190" t="s">
        <v>220</v>
      </c>
      <c r="H4" s="191">
        <v>21274477000</v>
      </c>
      <c r="I4" s="191">
        <v>214785230.61441344</v>
      </c>
      <c r="J4" s="191">
        <v>218246349.186</v>
      </c>
      <c r="K4" s="191">
        <v>36504644.09</v>
      </c>
      <c r="L4" s="191">
        <v>142001090.647</v>
      </c>
      <c r="M4" s="191">
        <v>20640646171.739</v>
      </c>
      <c r="N4" s="191">
        <v>3549927993.57</v>
      </c>
      <c r="O4" s="191">
        <v>14090764730.25</v>
      </c>
      <c r="P4" s="191">
        <v>14065207967.52</v>
      </c>
      <c r="Q4" s="187" t="s">
        <v>636</v>
      </c>
      <c r="R4" s="187" t="s">
        <v>712</v>
      </c>
      <c r="S4" s="187" t="s">
        <v>219</v>
      </c>
      <c r="T4" s="187" t="s">
        <v>253</v>
      </c>
      <c r="U4" s="187" t="s">
        <v>648</v>
      </c>
      <c r="V4" s="187"/>
    </row>
    <row r="5" spans="1:22" s="185" customFormat="1" ht="15.75" customHeight="1" outlineLevel="2">
      <c r="A5" s="187" t="s">
        <v>216</v>
      </c>
      <c r="B5" s="187" t="s">
        <v>629</v>
      </c>
      <c r="C5" s="188" t="s">
        <v>254</v>
      </c>
      <c r="D5" s="188" t="s">
        <v>255</v>
      </c>
      <c r="E5" s="189" t="s">
        <v>251</v>
      </c>
      <c r="F5" s="189" t="s">
        <v>252</v>
      </c>
      <c r="G5" s="190" t="s">
        <v>213</v>
      </c>
      <c r="H5" s="191">
        <v>6743000</v>
      </c>
      <c r="I5" s="191">
        <v>10141202.292696785</v>
      </c>
      <c r="J5" s="191">
        <v>7307798.061</v>
      </c>
      <c r="K5" s="191">
        <v>1381959.42</v>
      </c>
      <c r="L5" s="191">
        <v>5870337.427</v>
      </c>
      <c r="M5" s="191">
        <v>691134924.519</v>
      </c>
      <c r="N5" s="191">
        <v>132677909.82</v>
      </c>
      <c r="O5" s="191">
        <v>582513438.408</v>
      </c>
      <c r="P5" s="191">
        <v>3903253.69</v>
      </c>
      <c r="Q5" s="187" t="s">
        <v>636</v>
      </c>
      <c r="R5" s="187" t="s">
        <v>712</v>
      </c>
      <c r="S5" s="187" t="s">
        <v>219</v>
      </c>
      <c r="T5" s="187" t="s">
        <v>253</v>
      </c>
      <c r="U5" s="187" t="s">
        <v>648</v>
      </c>
      <c r="V5" s="187"/>
    </row>
    <row r="6" spans="1:22" s="185" customFormat="1" ht="15.75" customHeight="1" outlineLevel="2">
      <c r="A6" s="187" t="s">
        <v>216</v>
      </c>
      <c r="B6" s="187" t="s">
        <v>629</v>
      </c>
      <c r="C6" s="188" t="s">
        <v>92</v>
      </c>
      <c r="D6" s="188" t="s">
        <v>93</v>
      </c>
      <c r="E6" s="189" t="s">
        <v>94</v>
      </c>
      <c r="F6" s="189" t="s">
        <v>95</v>
      </c>
      <c r="G6" s="190" t="s">
        <v>213</v>
      </c>
      <c r="H6" s="191">
        <v>172417000</v>
      </c>
      <c r="I6" s="191">
        <v>259308271.64465398</v>
      </c>
      <c r="J6" s="191">
        <v>261651418.855</v>
      </c>
      <c r="K6" s="191">
        <v>17647536.67</v>
      </c>
      <c r="L6" s="191">
        <v>241771644.383</v>
      </c>
      <c r="M6" s="191">
        <v>24745680177.825</v>
      </c>
      <c r="N6" s="191">
        <v>1744286125.63</v>
      </c>
      <c r="O6" s="191">
        <v>23990994322.149</v>
      </c>
      <c r="P6" s="191">
        <v>160756698.37</v>
      </c>
      <c r="Q6" s="187" t="s">
        <v>636</v>
      </c>
      <c r="R6" s="187" t="s">
        <v>712</v>
      </c>
      <c r="S6" s="187" t="s">
        <v>219</v>
      </c>
      <c r="T6" s="187" t="s">
        <v>253</v>
      </c>
      <c r="U6" s="187" t="s">
        <v>648</v>
      </c>
      <c r="V6" s="187"/>
    </row>
    <row r="7" spans="1:22" s="185" customFormat="1" ht="15.75" customHeight="1" outlineLevel="2">
      <c r="A7" s="187" t="s">
        <v>216</v>
      </c>
      <c r="B7" s="187" t="s">
        <v>629</v>
      </c>
      <c r="C7" s="188" t="s">
        <v>765</v>
      </c>
      <c r="D7" s="188" t="s">
        <v>766</v>
      </c>
      <c r="E7" s="189" t="s">
        <v>364</v>
      </c>
      <c r="F7" s="189" t="s">
        <v>102</v>
      </c>
      <c r="G7" s="190" t="s">
        <v>217</v>
      </c>
      <c r="H7" s="191">
        <v>73000000</v>
      </c>
      <c r="I7" s="191">
        <v>73000000</v>
      </c>
      <c r="J7" s="191" t="s">
        <v>212</v>
      </c>
      <c r="K7" s="191" t="s">
        <v>212</v>
      </c>
      <c r="L7" s="191">
        <v>73000000</v>
      </c>
      <c r="M7" s="191" t="s">
        <v>212</v>
      </c>
      <c r="N7" s="191" t="s">
        <v>212</v>
      </c>
      <c r="O7" s="191">
        <v>7243788203.47</v>
      </c>
      <c r="P7" s="191">
        <v>73000000</v>
      </c>
      <c r="Q7" s="187" t="s">
        <v>635</v>
      </c>
      <c r="R7" s="187" t="s">
        <v>237</v>
      </c>
      <c r="S7" s="187" t="s">
        <v>219</v>
      </c>
      <c r="T7" s="187" t="s">
        <v>253</v>
      </c>
      <c r="U7" s="187" t="s">
        <v>648</v>
      </c>
      <c r="V7" s="187"/>
    </row>
    <row r="8" spans="1:22" s="185" customFormat="1" ht="15.75" customHeight="1" outlineLevel="2">
      <c r="A8" s="187" t="s">
        <v>216</v>
      </c>
      <c r="B8" s="187" t="s">
        <v>629</v>
      </c>
      <c r="C8" s="188" t="s">
        <v>238</v>
      </c>
      <c r="D8" s="188" t="s">
        <v>239</v>
      </c>
      <c r="E8" s="189" t="s">
        <v>240</v>
      </c>
      <c r="F8" s="189" t="s">
        <v>267</v>
      </c>
      <c r="G8" s="190" t="s">
        <v>220</v>
      </c>
      <c r="H8" s="191">
        <v>12508650000</v>
      </c>
      <c r="I8" s="191">
        <v>126286219.6295111</v>
      </c>
      <c r="J8" s="191">
        <v>145149649.928</v>
      </c>
      <c r="K8" s="191">
        <v>9867698.91</v>
      </c>
      <c r="L8" s="191">
        <v>107434680.455</v>
      </c>
      <c r="M8" s="191">
        <v>13727526610.577</v>
      </c>
      <c r="N8" s="191">
        <v>960022668.84</v>
      </c>
      <c r="O8" s="191">
        <v>10660740697.541</v>
      </c>
      <c r="P8" s="191">
        <v>10641405052.83</v>
      </c>
      <c r="Q8" s="187" t="s">
        <v>636</v>
      </c>
      <c r="R8" s="187" t="s">
        <v>712</v>
      </c>
      <c r="S8" s="187" t="s">
        <v>596</v>
      </c>
      <c r="T8" s="187" t="s">
        <v>763</v>
      </c>
      <c r="U8" s="187" t="s">
        <v>648</v>
      </c>
      <c r="V8" s="187"/>
    </row>
    <row r="9" spans="1:22" s="185" customFormat="1" ht="15.75" customHeight="1" outlineLevel="2">
      <c r="A9" s="187" t="s">
        <v>216</v>
      </c>
      <c r="B9" s="187" t="s">
        <v>629</v>
      </c>
      <c r="C9" s="188" t="s">
        <v>241</v>
      </c>
      <c r="D9" s="188" t="s">
        <v>242</v>
      </c>
      <c r="E9" s="189" t="s">
        <v>240</v>
      </c>
      <c r="F9" s="189" t="s">
        <v>267</v>
      </c>
      <c r="G9" s="190" t="s">
        <v>213</v>
      </c>
      <c r="H9" s="191">
        <v>3564000</v>
      </c>
      <c r="I9" s="191">
        <v>5360113.446710862</v>
      </c>
      <c r="J9" s="191">
        <v>4078639.122</v>
      </c>
      <c r="K9" s="191">
        <v>519749.14</v>
      </c>
      <c r="L9" s="191">
        <v>3526435.06</v>
      </c>
      <c r="M9" s="191">
        <v>385737251.978</v>
      </c>
      <c r="N9" s="191">
        <v>49327263.6</v>
      </c>
      <c r="O9" s="191">
        <v>349928064.202</v>
      </c>
      <c r="P9" s="191">
        <v>2344766.52</v>
      </c>
      <c r="Q9" s="187" t="s">
        <v>636</v>
      </c>
      <c r="R9" s="187" t="s">
        <v>712</v>
      </c>
      <c r="S9" s="187" t="s">
        <v>596</v>
      </c>
      <c r="T9" s="187" t="s">
        <v>764</v>
      </c>
      <c r="U9" s="187" t="s">
        <v>648</v>
      </c>
      <c r="V9" s="187"/>
    </row>
    <row r="10" spans="1:22" s="185" customFormat="1" ht="15.75" customHeight="1" outlineLevel="2">
      <c r="A10" s="187" t="s">
        <v>216</v>
      </c>
      <c r="B10" s="187" t="s">
        <v>629</v>
      </c>
      <c r="C10" s="188" t="s">
        <v>96</v>
      </c>
      <c r="D10" s="188" t="s">
        <v>97</v>
      </c>
      <c r="E10" s="189" t="s">
        <v>94</v>
      </c>
      <c r="F10" s="189" t="s">
        <v>164</v>
      </c>
      <c r="G10" s="190" t="s">
        <v>217</v>
      </c>
      <c r="H10" s="191">
        <v>243240000</v>
      </c>
      <c r="I10" s="191">
        <v>243240000</v>
      </c>
      <c r="J10" s="191">
        <v>243240000</v>
      </c>
      <c r="K10" s="191">
        <v>362482.71</v>
      </c>
      <c r="L10" s="191">
        <v>242877517.29</v>
      </c>
      <c r="M10" s="191">
        <v>23004420433.818</v>
      </c>
      <c r="N10" s="191">
        <v>34926152.88</v>
      </c>
      <c r="O10" s="191">
        <v>24100730063.471</v>
      </c>
      <c r="P10" s="191">
        <v>242877517.29</v>
      </c>
      <c r="Q10" s="187" t="s">
        <v>636</v>
      </c>
      <c r="R10" s="187" t="s">
        <v>712</v>
      </c>
      <c r="S10" s="187" t="s">
        <v>596</v>
      </c>
      <c r="T10" s="187" t="s">
        <v>98</v>
      </c>
      <c r="U10" s="187" t="s">
        <v>648</v>
      </c>
      <c r="V10" s="187"/>
    </row>
    <row r="11" spans="1:22" s="185" customFormat="1" ht="15.75" customHeight="1" outlineLevel="2">
      <c r="A11" s="187" t="s">
        <v>216</v>
      </c>
      <c r="B11" s="187" t="s">
        <v>629</v>
      </c>
      <c r="C11" s="188" t="s">
        <v>954</v>
      </c>
      <c r="D11" s="188" t="s">
        <v>955</v>
      </c>
      <c r="E11" s="189" t="s">
        <v>243</v>
      </c>
      <c r="F11" s="189" t="s">
        <v>277</v>
      </c>
      <c r="G11" s="190" t="s">
        <v>217</v>
      </c>
      <c r="H11" s="191">
        <v>128746786.12</v>
      </c>
      <c r="I11" s="191">
        <v>128746786.12</v>
      </c>
      <c r="J11" s="191">
        <v>5082752.38</v>
      </c>
      <c r="K11" s="191">
        <v>5082752.38</v>
      </c>
      <c r="L11" s="191" t="s">
        <v>212</v>
      </c>
      <c r="M11" s="191">
        <v>480701252.715</v>
      </c>
      <c r="N11" s="191">
        <v>486360886.04</v>
      </c>
      <c r="O11" s="191" t="s">
        <v>212</v>
      </c>
      <c r="P11" s="191" t="s">
        <v>212</v>
      </c>
      <c r="Q11" s="187" t="s">
        <v>636</v>
      </c>
      <c r="R11" s="187" t="s">
        <v>712</v>
      </c>
      <c r="S11" s="187" t="s">
        <v>596</v>
      </c>
      <c r="T11" s="187" t="s">
        <v>244</v>
      </c>
      <c r="U11" s="187" t="s">
        <v>648</v>
      </c>
      <c r="V11" s="187"/>
    </row>
    <row r="12" spans="1:22" s="185" customFormat="1" ht="15.75" customHeight="1" outlineLevel="2">
      <c r="A12" s="187" t="s">
        <v>216</v>
      </c>
      <c r="B12" s="187" t="s">
        <v>629</v>
      </c>
      <c r="C12" s="188" t="s">
        <v>245</v>
      </c>
      <c r="D12" s="188" t="s">
        <v>246</v>
      </c>
      <c r="E12" s="189" t="s">
        <v>243</v>
      </c>
      <c r="F12" s="189" t="s">
        <v>247</v>
      </c>
      <c r="G12" s="190" t="s">
        <v>213</v>
      </c>
      <c r="H12" s="191">
        <v>6777000</v>
      </c>
      <c r="I12" s="191">
        <v>10192336.932760807</v>
      </c>
      <c r="J12" s="191">
        <v>8437348.472</v>
      </c>
      <c r="K12" s="191">
        <v>557006.49</v>
      </c>
      <c r="L12" s="191">
        <v>7810699.006</v>
      </c>
      <c r="M12" s="191">
        <v>797962142.695</v>
      </c>
      <c r="N12" s="191">
        <v>52910152.53</v>
      </c>
      <c r="O12" s="191">
        <v>775055470.146</v>
      </c>
      <c r="P12" s="191">
        <v>5193422.03</v>
      </c>
      <c r="Q12" s="187" t="s">
        <v>636</v>
      </c>
      <c r="R12" s="187" t="s">
        <v>712</v>
      </c>
      <c r="S12" s="187" t="s">
        <v>596</v>
      </c>
      <c r="T12" s="187" t="s">
        <v>244</v>
      </c>
      <c r="U12" s="187" t="s">
        <v>648</v>
      </c>
      <c r="V12" s="187"/>
    </row>
    <row r="13" spans="1:22" s="185" customFormat="1" ht="15.75" customHeight="1" outlineLevel="2">
      <c r="A13" s="187" t="s">
        <v>216</v>
      </c>
      <c r="B13" s="187" t="s">
        <v>629</v>
      </c>
      <c r="C13" s="188" t="s">
        <v>260</v>
      </c>
      <c r="D13" s="188" t="s">
        <v>261</v>
      </c>
      <c r="E13" s="189" t="s">
        <v>262</v>
      </c>
      <c r="F13" s="189" t="s">
        <v>263</v>
      </c>
      <c r="G13" s="190" t="s">
        <v>217</v>
      </c>
      <c r="H13" s="191">
        <v>220000000</v>
      </c>
      <c r="I13" s="191">
        <v>220000000</v>
      </c>
      <c r="J13" s="191">
        <v>142863877.83</v>
      </c>
      <c r="K13" s="191">
        <v>28845523.27</v>
      </c>
      <c r="L13" s="191">
        <v>114018354.56</v>
      </c>
      <c r="M13" s="191">
        <v>13511349738.558</v>
      </c>
      <c r="N13" s="191">
        <v>2803464634.98</v>
      </c>
      <c r="O13" s="191">
        <v>11314038516.997</v>
      </c>
      <c r="P13" s="191">
        <v>114018354.56</v>
      </c>
      <c r="Q13" s="187" t="s">
        <v>636</v>
      </c>
      <c r="R13" s="187" t="s">
        <v>712</v>
      </c>
      <c r="S13" s="187" t="s">
        <v>596</v>
      </c>
      <c r="T13" s="187" t="s">
        <v>244</v>
      </c>
      <c r="U13" s="187" t="s">
        <v>648</v>
      </c>
      <c r="V13" s="187"/>
    </row>
    <row r="14" spans="1:22" s="185" customFormat="1" ht="15.75" customHeight="1" outlineLevel="2">
      <c r="A14" s="187" t="s">
        <v>216</v>
      </c>
      <c r="B14" s="187" t="s">
        <v>629</v>
      </c>
      <c r="C14" s="188" t="s">
        <v>956</v>
      </c>
      <c r="D14" s="188" t="s">
        <v>957</v>
      </c>
      <c r="E14" s="189" t="s">
        <v>270</v>
      </c>
      <c r="F14" s="189" t="s">
        <v>277</v>
      </c>
      <c r="G14" s="190" t="s">
        <v>217</v>
      </c>
      <c r="H14" s="191">
        <v>172335908.64</v>
      </c>
      <c r="I14" s="191">
        <v>172335908.64</v>
      </c>
      <c r="J14" s="191">
        <v>16748206.71</v>
      </c>
      <c r="K14" s="356">
        <v>16748206.71</v>
      </c>
      <c r="L14" s="191" t="s">
        <v>212</v>
      </c>
      <c r="M14" s="191">
        <v>1583961472.905</v>
      </c>
      <c r="N14" s="191">
        <v>1600757676.53</v>
      </c>
      <c r="O14" s="191" t="s">
        <v>212</v>
      </c>
      <c r="P14" s="191" t="s">
        <v>212</v>
      </c>
      <c r="Q14" s="187" t="s">
        <v>636</v>
      </c>
      <c r="R14" s="187" t="s">
        <v>712</v>
      </c>
      <c r="S14" s="187" t="s">
        <v>596</v>
      </c>
      <c r="T14" s="187" t="s">
        <v>244</v>
      </c>
      <c r="U14" s="187" t="s">
        <v>648</v>
      </c>
      <c r="V14" s="187"/>
    </row>
    <row r="15" spans="1:22" s="185" customFormat="1" ht="15.75" customHeight="1" outlineLevel="2">
      <c r="A15" s="187" t="s">
        <v>216</v>
      </c>
      <c r="B15" s="187" t="s">
        <v>629</v>
      </c>
      <c r="C15" s="188" t="s">
        <v>271</v>
      </c>
      <c r="D15" s="188" t="s">
        <v>272</v>
      </c>
      <c r="E15" s="189" t="s">
        <v>270</v>
      </c>
      <c r="F15" s="189" t="s">
        <v>273</v>
      </c>
      <c r="G15" s="190" t="s">
        <v>213</v>
      </c>
      <c r="H15" s="191">
        <v>6132000</v>
      </c>
      <c r="I15" s="191">
        <v>9222282.731546298</v>
      </c>
      <c r="J15" s="191">
        <v>9015986.585</v>
      </c>
      <c r="K15" s="191">
        <v>912849.43</v>
      </c>
      <c r="L15" s="191">
        <v>8028400.766</v>
      </c>
      <c r="M15" s="191">
        <v>852686836.156</v>
      </c>
      <c r="N15" s="191">
        <v>89475751.72</v>
      </c>
      <c r="O15" s="191">
        <v>796658010.395</v>
      </c>
      <c r="P15" s="191">
        <v>5338174.39</v>
      </c>
      <c r="Q15" s="187" t="s">
        <v>636</v>
      </c>
      <c r="R15" s="187" t="s">
        <v>712</v>
      </c>
      <c r="S15" s="187" t="s">
        <v>596</v>
      </c>
      <c r="T15" s="187" t="s">
        <v>244</v>
      </c>
      <c r="U15" s="187" t="s">
        <v>648</v>
      </c>
      <c r="V15" s="187"/>
    </row>
    <row r="16" spans="1:22" s="185" customFormat="1" ht="15.75" customHeight="1" outlineLevel="2">
      <c r="A16" s="187" t="s">
        <v>216</v>
      </c>
      <c r="B16" s="187" t="s">
        <v>629</v>
      </c>
      <c r="C16" s="188" t="s">
        <v>282</v>
      </c>
      <c r="D16" s="188" t="s">
        <v>283</v>
      </c>
      <c r="E16" s="189" t="s">
        <v>284</v>
      </c>
      <c r="F16" s="189" t="s">
        <v>263</v>
      </c>
      <c r="G16" s="190" t="s">
        <v>217</v>
      </c>
      <c r="H16" s="191">
        <v>40000000</v>
      </c>
      <c r="I16" s="191">
        <v>40000000</v>
      </c>
      <c r="J16" s="191">
        <v>39760610.53</v>
      </c>
      <c r="K16" s="191">
        <v>2668941.59</v>
      </c>
      <c r="L16" s="191">
        <v>37091668.94</v>
      </c>
      <c r="M16" s="191">
        <v>3760359321.4</v>
      </c>
      <c r="N16" s="191">
        <v>262822985.57</v>
      </c>
      <c r="O16" s="191">
        <v>3680605396.09</v>
      </c>
      <c r="P16" s="191">
        <v>37091668.94</v>
      </c>
      <c r="Q16" s="187" t="s">
        <v>636</v>
      </c>
      <c r="R16" s="187" t="s">
        <v>712</v>
      </c>
      <c r="S16" s="187" t="s">
        <v>596</v>
      </c>
      <c r="T16" s="187" t="s">
        <v>244</v>
      </c>
      <c r="U16" s="187" t="s">
        <v>648</v>
      </c>
      <c r="V16" s="187"/>
    </row>
    <row r="17" spans="1:22" s="185" customFormat="1" ht="15.75" customHeight="1" outlineLevel="2">
      <c r="A17" s="187" t="s">
        <v>216</v>
      </c>
      <c r="B17" s="187" t="s">
        <v>629</v>
      </c>
      <c r="C17" s="188" t="s">
        <v>285</v>
      </c>
      <c r="D17" s="188" t="s">
        <v>286</v>
      </c>
      <c r="E17" s="189" t="s">
        <v>284</v>
      </c>
      <c r="F17" s="189" t="s">
        <v>287</v>
      </c>
      <c r="G17" s="190" t="s">
        <v>213</v>
      </c>
      <c r="H17" s="191">
        <v>12776000</v>
      </c>
      <c r="I17" s="191">
        <v>19214592.98405667</v>
      </c>
      <c r="J17" s="191">
        <v>19261223.788</v>
      </c>
      <c r="K17" s="191">
        <v>360539.95</v>
      </c>
      <c r="L17" s="191">
        <v>18734902.535</v>
      </c>
      <c r="M17" s="191">
        <v>1821630036.586</v>
      </c>
      <c r="N17" s="191">
        <v>34235092.95</v>
      </c>
      <c r="O17" s="191">
        <v>1859063917.494</v>
      </c>
      <c r="P17" s="191">
        <v>12457048.4</v>
      </c>
      <c r="Q17" s="187" t="s">
        <v>636</v>
      </c>
      <c r="R17" s="187" t="s">
        <v>712</v>
      </c>
      <c r="S17" s="187" t="s">
        <v>596</v>
      </c>
      <c r="T17" s="187" t="s">
        <v>244</v>
      </c>
      <c r="U17" s="187" t="s">
        <v>648</v>
      </c>
      <c r="V17" s="187"/>
    </row>
    <row r="18" spans="1:22" s="185" customFormat="1" ht="15.75" customHeight="1" outlineLevel="2">
      <c r="A18" s="187" t="s">
        <v>216</v>
      </c>
      <c r="B18" s="187" t="s">
        <v>629</v>
      </c>
      <c r="C18" s="188" t="s">
        <v>16</v>
      </c>
      <c r="D18" s="188" t="s">
        <v>17</v>
      </c>
      <c r="E18" s="189" t="s">
        <v>18</v>
      </c>
      <c r="F18" s="189" t="s">
        <v>165</v>
      </c>
      <c r="G18" s="190" t="s">
        <v>217</v>
      </c>
      <c r="H18" s="191">
        <v>242000000</v>
      </c>
      <c r="I18" s="191">
        <v>242000000</v>
      </c>
      <c r="J18" s="191">
        <v>234412241.84</v>
      </c>
      <c r="K18" s="191">
        <v>51636902.28</v>
      </c>
      <c r="L18" s="191">
        <v>182775339.56</v>
      </c>
      <c r="M18" s="191">
        <v>22169535298.969</v>
      </c>
      <c r="N18" s="191">
        <v>5019660330.19</v>
      </c>
      <c r="O18" s="191">
        <v>18136792446.438</v>
      </c>
      <c r="P18" s="191">
        <v>182775339.56</v>
      </c>
      <c r="Q18" s="187" t="s">
        <v>636</v>
      </c>
      <c r="R18" s="187" t="s">
        <v>712</v>
      </c>
      <c r="S18" s="187" t="s">
        <v>596</v>
      </c>
      <c r="T18" s="187" t="s">
        <v>244</v>
      </c>
      <c r="U18" s="187" t="s">
        <v>648</v>
      </c>
      <c r="V18" s="187"/>
    </row>
    <row r="19" spans="1:22" s="185" customFormat="1" ht="15.75" customHeight="1" outlineLevel="2">
      <c r="A19" s="187" t="s">
        <v>216</v>
      </c>
      <c r="B19" s="187" t="s">
        <v>629</v>
      </c>
      <c r="C19" s="188" t="s">
        <v>730</v>
      </c>
      <c r="D19" s="188" t="s">
        <v>731</v>
      </c>
      <c r="E19" s="189" t="s">
        <v>732</v>
      </c>
      <c r="F19" s="189" t="s">
        <v>733</v>
      </c>
      <c r="G19" s="190" t="s">
        <v>217</v>
      </c>
      <c r="H19" s="191">
        <v>600000000</v>
      </c>
      <c r="I19" s="191">
        <v>600000000</v>
      </c>
      <c r="J19" s="191">
        <v>477852725.27</v>
      </c>
      <c r="K19" s="191">
        <v>111479464.99</v>
      </c>
      <c r="L19" s="191">
        <v>366373260.28</v>
      </c>
      <c r="M19" s="191">
        <v>45192916451.064</v>
      </c>
      <c r="N19" s="191">
        <v>10780476048.8</v>
      </c>
      <c r="O19" s="191">
        <v>36355209601.139</v>
      </c>
      <c r="P19" s="191">
        <v>366373260.28</v>
      </c>
      <c r="Q19" s="187" t="s">
        <v>636</v>
      </c>
      <c r="R19" s="187" t="s">
        <v>169</v>
      </c>
      <c r="S19" s="187" t="s">
        <v>926</v>
      </c>
      <c r="T19" s="187" t="s">
        <v>91</v>
      </c>
      <c r="U19" s="187" t="s">
        <v>648</v>
      </c>
      <c r="V19" s="187"/>
    </row>
    <row r="20" spans="1:22" s="185" customFormat="1" ht="15.75" customHeight="1" outlineLevel="2">
      <c r="A20" s="187" t="s">
        <v>216</v>
      </c>
      <c r="B20" s="187" t="s">
        <v>629</v>
      </c>
      <c r="C20" s="188" t="s">
        <v>734</v>
      </c>
      <c r="D20" s="188" t="s">
        <v>735</v>
      </c>
      <c r="E20" s="189" t="s">
        <v>732</v>
      </c>
      <c r="F20" s="189" t="s">
        <v>733</v>
      </c>
      <c r="G20" s="190" t="s">
        <v>213</v>
      </c>
      <c r="H20" s="191">
        <v>31704000</v>
      </c>
      <c r="I20" s="191">
        <v>47681547.8996973</v>
      </c>
      <c r="J20" s="191">
        <v>48112405.293</v>
      </c>
      <c r="K20" s="191">
        <v>31386318.57</v>
      </c>
      <c r="L20" s="191">
        <v>16523146.636</v>
      </c>
      <c r="M20" s="191">
        <v>4550230222.993</v>
      </c>
      <c r="N20" s="191">
        <v>3070407661.58</v>
      </c>
      <c r="O20" s="191">
        <v>1639591434.081</v>
      </c>
      <c r="P20" s="191">
        <v>10986426.91</v>
      </c>
      <c r="Q20" s="187" t="s">
        <v>636</v>
      </c>
      <c r="R20" s="187" t="s">
        <v>169</v>
      </c>
      <c r="S20" s="187" t="s">
        <v>926</v>
      </c>
      <c r="T20" s="187" t="s">
        <v>233</v>
      </c>
      <c r="U20" s="187" t="s">
        <v>648</v>
      </c>
      <c r="V20" s="187"/>
    </row>
    <row r="21" spans="1:22" s="185" customFormat="1" ht="15.75" customHeight="1" outlineLevel="2">
      <c r="A21" s="187" t="s">
        <v>216</v>
      </c>
      <c r="B21" s="187" t="s">
        <v>629</v>
      </c>
      <c r="C21" s="188" t="s">
        <v>958</v>
      </c>
      <c r="D21" s="188" t="s">
        <v>959</v>
      </c>
      <c r="E21" s="189" t="s">
        <v>960</v>
      </c>
      <c r="F21" s="189" t="s">
        <v>277</v>
      </c>
      <c r="G21" s="190" t="s">
        <v>213</v>
      </c>
      <c r="H21" s="191">
        <v>4488571.03</v>
      </c>
      <c r="I21" s="191">
        <v>6750631.294730591</v>
      </c>
      <c r="J21" s="191">
        <v>2256791.116</v>
      </c>
      <c r="K21" s="191">
        <v>2263830.67</v>
      </c>
      <c r="L21" s="191" t="s">
        <v>212</v>
      </c>
      <c r="M21" s="191">
        <v>213435995.98</v>
      </c>
      <c r="N21" s="191">
        <v>214468789.6</v>
      </c>
      <c r="O21" s="191" t="s">
        <v>212</v>
      </c>
      <c r="P21" s="191" t="s">
        <v>212</v>
      </c>
      <c r="Q21" s="187" t="s">
        <v>636</v>
      </c>
      <c r="R21" s="187" t="s">
        <v>712</v>
      </c>
      <c r="S21" s="187" t="s">
        <v>232</v>
      </c>
      <c r="T21" s="187" t="s">
        <v>253</v>
      </c>
      <c r="U21" s="187" t="s">
        <v>648</v>
      </c>
      <c r="V21" s="187"/>
    </row>
    <row r="22" spans="1:22" s="185" customFormat="1" ht="15.75" customHeight="1" outlineLevel="2">
      <c r="A22" s="187" t="s">
        <v>216</v>
      </c>
      <c r="B22" s="187" t="s">
        <v>629</v>
      </c>
      <c r="C22" s="188" t="s">
        <v>274</v>
      </c>
      <c r="D22" s="188" t="s">
        <v>275</v>
      </c>
      <c r="E22" s="189" t="s">
        <v>276</v>
      </c>
      <c r="F22" s="189" t="s">
        <v>263</v>
      </c>
      <c r="G22" s="190" t="s">
        <v>213</v>
      </c>
      <c r="H22" s="191">
        <v>25538000</v>
      </c>
      <c r="I22" s="191">
        <v>38408130.52808698</v>
      </c>
      <c r="J22" s="191">
        <v>26336466.706</v>
      </c>
      <c r="K22" s="191">
        <v>8917176.06</v>
      </c>
      <c r="L22" s="191">
        <v>17266427.176</v>
      </c>
      <c r="M22" s="191">
        <v>2490771060.875</v>
      </c>
      <c r="N22" s="191">
        <v>869160064.48</v>
      </c>
      <c r="O22" s="191">
        <v>1713347143.755</v>
      </c>
      <c r="P22" s="191" t="s">
        <v>212</v>
      </c>
      <c r="Q22" s="187" t="s">
        <v>636</v>
      </c>
      <c r="R22" s="187" t="s">
        <v>712</v>
      </c>
      <c r="S22" s="187" t="s">
        <v>225</v>
      </c>
      <c r="T22" s="187" t="s">
        <v>278</v>
      </c>
      <c r="U22" s="187" t="s">
        <v>648</v>
      </c>
      <c r="V22" s="187"/>
    </row>
    <row r="23" spans="1:22" s="185" customFormat="1" ht="15.75" customHeight="1" outlineLevel="2">
      <c r="A23" s="187" t="s">
        <v>216</v>
      </c>
      <c r="B23" s="187" t="s">
        <v>629</v>
      </c>
      <c r="C23" s="188" t="s">
        <v>767</v>
      </c>
      <c r="D23" s="188" t="s">
        <v>768</v>
      </c>
      <c r="E23" s="189" t="s">
        <v>769</v>
      </c>
      <c r="F23" s="189" t="s">
        <v>770</v>
      </c>
      <c r="G23" s="190" t="s">
        <v>217</v>
      </c>
      <c r="H23" s="191">
        <v>25100000</v>
      </c>
      <c r="I23" s="191">
        <v>25100000</v>
      </c>
      <c r="J23" s="191" t="s">
        <v>212</v>
      </c>
      <c r="K23" s="191" t="s">
        <v>212</v>
      </c>
      <c r="L23" s="191">
        <v>25100000</v>
      </c>
      <c r="M23" s="191" t="s">
        <v>212</v>
      </c>
      <c r="N23" s="191" t="s">
        <v>212</v>
      </c>
      <c r="O23" s="191">
        <v>2490672382.289</v>
      </c>
      <c r="P23" s="191">
        <v>25100000</v>
      </c>
      <c r="Q23" s="187" t="s">
        <v>636</v>
      </c>
      <c r="R23" s="187" t="s">
        <v>712</v>
      </c>
      <c r="S23" s="187" t="s">
        <v>225</v>
      </c>
      <c r="T23" s="187" t="s">
        <v>278</v>
      </c>
      <c r="U23" s="187" t="s">
        <v>648</v>
      </c>
      <c r="V23" s="187"/>
    </row>
    <row r="24" spans="1:22" s="185" customFormat="1" ht="15.75" customHeight="1" outlineLevel="2">
      <c r="A24" s="187" t="s">
        <v>216</v>
      </c>
      <c r="B24" s="187" t="s">
        <v>629</v>
      </c>
      <c r="C24" s="188" t="s">
        <v>771</v>
      </c>
      <c r="D24" s="188" t="s">
        <v>772</v>
      </c>
      <c r="E24" s="189" t="s">
        <v>769</v>
      </c>
      <c r="F24" s="189" t="s">
        <v>770</v>
      </c>
      <c r="G24" s="190" t="s">
        <v>213</v>
      </c>
      <c r="H24" s="191">
        <v>48350000</v>
      </c>
      <c r="I24" s="191">
        <v>72716466.09104101</v>
      </c>
      <c r="J24" s="191" t="s">
        <v>212</v>
      </c>
      <c r="K24" s="191" t="s">
        <v>212</v>
      </c>
      <c r="L24" s="191">
        <v>72716466.091</v>
      </c>
      <c r="M24" s="191" t="s">
        <v>212</v>
      </c>
      <c r="N24" s="191" t="s">
        <v>212</v>
      </c>
      <c r="O24" s="191">
        <v>7215653140.662</v>
      </c>
      <c r="P24" s="191">
        <v>48350000</v>
      </c>
      <c r="Q24" s="187" t="s">
        <v>636</v>
      </c>
      <c r="R24" s="187" t="s">
        <v>712</v>
      </c>
      <c r="S24" s="187" t="s">
        <v>225</v>
      </c>
      <c r="T24" s="187" t="s">
        <v>278</v>
      </c>
      <c r="U24" s="187" t="s">
        <v>648</v>
      </c>
      <c r="V24" s="187"/>
    </row>
    <row r="25" spans="1:22" s="185" customFormat="1" ht="15.75" customHeight="1" outlineLevel="2">
      <c r="A25" s="187" t="s">
        <v>216</v>
      </c>
      <c r="B25" s="187" t="s">
        <v>629</v>
      </c>
      <c r="C25" s="188" t="s">
        <v>950</v>
      </c>
      <c r="D25" s="188" t="s">
        <v>951</v>
      </c>
      <c r="E25" s="189" t="s">
        <v>952</v>
      </c>
      <c r="F25" s="189" t="s">
        <v>953</v>
      </c>
      <c r="G25" s="190" t="s">
        <v>217</v>
      </c>
      <c r="H25" s="191">
        <v>6562286.45</v>
      </c>
      <c r="I25" s="191">
        <v>6562286.45</v>
      </c>
      <c r="J25" s="191">
        <v>286.45</v>
      </c>
      <c r="K25" s="191" t="s">
        <v>212</v>
      </c>
      <c r="L25" s="191">
        <v>286.45</v>
      </c>
      <c r="M25" s="191">
        <v>27091.006</v>
      </c>
      <c r="N25" s="191" t="s">
        <v>212</v>
      </c>
      <c r="O25" s="191">
        <v>28424.426</v>
      </c>
      <c r="P25" s="191">
        <v>286.45</v>
      </c>
      <c r="Q25" s="187" t="s">
        <v>636</v>
      </c>
      <c r="R25" s="187" t="s">
        <v>712</v>
      </c>
      <c r="S25" s="187" t="s">
        <v>223</v>
      </c>
      <c r="T25" s="187" t="s">
        <v>222</v>
      </c>
      <c r="U25" s="187" t="s">
        <v>648</v>
      </c>
      <c r="V25" s="187"/>
    </row>
    <row r="26" spans="1:22" s="185" customFormat="1" ht="15.75" customHeight="1" outlineLevel="2">
      <c r="A26" s="187" t="s">
        <v>216</v>
      </c>
      <c r="B26" s="187" t="s">
        <v>629</v>
      </c>
      <c r="C26" s="188" t="s">
        <v>229</v>
      </c>
      <c r="D26" s="188" t="s">
        <v>230</v>
      </c>
      <c r="E26" s="189" t="s">
        <v>227</v>
      </c>
      <c r="F26" s="189" t="s">
        <v>552</v>
      </c>
      <c r="G26" s="190" t="s">
        <v>213</v>
      </c>
      <c r="H26" s="191">
        <v>18106425.08</v>
      </c>
      <c r="I26" s="191">
        <v>27231339.097410433</v>
      </c>
      <c r="J26" s="191">
        <v>61263.76</v>
      </c>
      <c r="K26" s="191" t="s">
        <v>212</v>
      </c>
      <c r="L26" s="191">
        <v>61263.76</v>
      </c>
      <c r="M26" s="191">
        <v>5794019.456</v>
      </c>
      <c r="N26" s="191" t="s">
        <v>212</v>
      </c>
      <c r="O26" s="191">
        <v>6079201.397</v>
      </c>
      <c r="P26" s="191">
        <v>61263.76</v>
      </c>
      <c r="Q26" s="187" t="s">
        <v>636</v>
      </c>
      <c r="R26" s="187" t="s">
        <v>712</v>
      </c>
      <c r="S26" s="187" t="s">
        <v>223</v>
      </c>
      <c r="T26" s="187" t="s">
        <v>253</v>
      </c>
      <c r="U26" s="187" t="s">
        <v>648</v>
      </c>
      <c r="V26" s="187"/>
    </row>
    <row r="27" spans="1:22" s="185" customFormat="1" ht="15.75" customHeight="1" outlineLevel="2">
      <c r="A27" s="187" t="s">
        <v>216</v>
      </c>
      <c r="B27" s="187" t="s">
        <v>629</v>
      </c>
      <c r="C27" s="188" t="s">
        <v>256</v>
      </c>
      <c r="D27" s="188" t="s">
        <v>257</v>
      </c>
      <c r="E27" s="189" t="s">
        <v>258</v>
      </c>
      <c r="F27" s="189" t="s">
        <v>263</v>
      </c>
      <c r="G27" s="190" t="s">
        <v>213</v>
      </c>
      <c r="H27" s="191">
        <v>20961973</v>
      </c>
      <c r="I27" s="191">
        <v>31525968.952550516</v>
      </c>
      <c r="J27" s="191">
        <v>15602105.643</v>
      </c>
      <c r="K27" s="191">
        <v>11098519.93</v>
      </c>
      <c r="L27" s="191">
        <v>4518290.019</v>
      </c>
      <c r="M27" s="191">
        <v>1475568976.596</v>
      </c>
      <c r="N27" s="191">
        <v>1075709257.34</v>
      </c>
      <c r="O27" s="191">
        <v>448349807.344</v>
      </c>
      <c r="P27" s="191">
        <v>3004262.09</v>
      </c>
      <c r="Q27" s="187" t="s">
        <v>636</v>
      </c>
      <c r="R27" s="187" t="s">
        <v>712</v>
      </c>
      <c r="S27" s="187" t="s">
        <v>223</v>
      </c>
      <c r="T27" s="187" t="s">
        <v>278</v>
      </c>
      <c r="U27" s="187" t="s">
        <v>648</v>
      </c>
      <c r="V27" s="187"/>
    </row>
    <row r="28" spans="1:22" s="185" customFormat="1" ht="15.75" customHeight="1" outlineLevel="2">
      <c r="A28" s="187" t="s">
        <v>216</v>
      </c>
      <c r="B28" s="187" t="s">
        <v>629</v>
      </c>
      <c r="C28" s="188" t="s">
        <v>264</v>
      </c>
      <c r="D28" s="188" t="s">
        <v>265</v>
      </c>
      <c r="E28" s="189" t="s">
        <v>266</v>
      </c>
      <c r="F28" s="189" t="s">
        <v>267</v>
      </c>
      <c r="G28" s="190" t="s">
        <v>217</v>
      </c>
      <c r="H28" s="191">
        <v>170000000</v>
      </c>
      <c r="I28" s="191">
        <v>170000000</v>
      </c>
      <c r="J28" s="191">
        <v>133879018.83</v>
      </c>
      <c r="K28" s="191">
        <v>32808232.37</v>
      </c>
      <c r="L28" s="191">
        <v>101070786.46</v>
      </c>
      <c r="M28" s="191">
        <v>12661606793.424</v>
      </c>
      <c r="N28" s="191">
        <v>3187828033.92</v>
      </c>
      <c r="O28" s="191">
        <v>10029251653.074</v>
      </c>
      <c r="P28" s="191">
        <v>101070786.46</v>
      </c>
      <c r="Q28" s="187" t="s">
        <v>636</v>
      </c>
      <c r="R28" s="187" t="s">
        <v>712</v>
      </c>
      <c r="S28" s="187" t="s">
        <v>649</v>
      </c>
      <c r="T28" s="187" t="s">
        <v>233</v>
      </c>
      <c r="U28" s="187" t="s">
        <v>648</v>
      </c>
      <c r="V28" s="187"/>
    </row>
    <row r="29" spans="1:22" s="185" customFormat="1" ht="15.75" customHeight="1" outlineLevel="2">
      <c r="A29" s="187" t="s">
        <v>216</v>
      </c>
      <c r="B29" s="187" t="s">
        <v>629</v>
      </c>
      <c r="C29" s="188" t="s">
        <v>268</v>
      </c>
      <c r="D29" s="188" t="s">
        <v>269</v>
      </c>
      <c r="E29" s="189" t="s">
        <v>266</v>
      </c>
      <c r="F29" s="189" t="s">
        <v>267</v>
      </c>
      <c r="G29" s="190" t="s">
        <v>213</v>
      </c>
      <c r="H29" s="191">
        <v>6451000</v>
      </c>
      <c r="I29" s="191">
        <v>9702045.972146962</v>
      </c>
      <c r="J29" s="191">
        <v>9789715.069</v>
      </c>
      <c r="K29" s="191" t="s">
        <v>212</v>
      </c>
      <c r="L29" s="191">
        <v>9702045.972</v>
      </c>
      <c r="M29" s="191">
        <v>925862199.361</v>
      </c>
      <c r="N29" s="191" t="s">
        <v>212</v>
      </c>
      <c r="O29" s="191">
        <v>962733783.049</v>
      </c>
      <c r="P29" s="191">
        <v>6451000</v>
      </c>
      <c r="Q29" s="187" t="s">
        <v>636</v>
      </c>
      <c r="R29" s="187" t="s">
        <v>712</v>
      </c>
      <c r="S29" s="187" t="s">
        <v>649</v>
      </c>
      <c r="T29" s="187" t="s">
        <v>233</v>
      </c>
      <c r="U29" s="187" t="s">
        <v>648</v>
      </c>
      <c r="V29" s="187"/>
    </row>
    <row r="30" spans="1:22" s="185" customFormat="1" ht="15.75" customHeight="1" outlineLevel="2">
      <c r="A30" s="187" t="s">
        <v>216</v>
      </c>
      <c r="B30" s="187" t="s">
        <v>629</v>
      </c>
      <c r="C30" s="188" t="s">
        <v>279</v>
      </c>
      <c r="D30" s="188" t="s">
        <v>280</v>
      </c>
      <c r="E30" s="189" t="s">
        <v>281</v>
      </c>
      <c r="F30" s="189" t="s">
        <v>263</v>
      </c>
      <c r="G30" s="190" t="s">
        <v>217</v>
      </c>
      <c r="H30" s="191">
        <v>230000000</v>
      </c>
      <c r="I30" s="191">
        <v>230000000</v>
      </c>
      <c r="J30" s="191">
        <v>164588673.83</v>
      </c>
      <c r="K30" s="191">
        <v>53727934.79</v>
      </c>
      <c r="L30" s="191">
        <v>110860739.04</v>
      </c>
      <c r="M30" s="191">
        <v>15565972091.062</v>
      </c>
      <c r="N30" s="191">
        <v>5217843217</v>
      </c>
      <c r="O30" s="191">
        <v>11000708406.656</v>
      </c>
      <c r="P30" s="191">
        <v>110860739.04</v>
      </c>
      <c r="Q30" s="187" t="s">
        <v>636</v>
      </c>
      <c r="R30" s="187" t="s">
        <v>712</v>
      </c>
      <c r="S30" s="187" t="s">
        <v>649</v>
      </c>
      <c r="T30" s="187" t="s">
        <v>233</v>
      </c>
      <c r="U30" s="187" t="s">
        <v>648</v>
      </c>
      <c r="V30" s="187"/>
    </row>
    <row r="31" spans="1:22" s="198" customFormat="1" ht="15.75" customHeight="1" outlineLevel="1">
      <c r="A31" s="192" t="s">
        <v>205</v>
      </c>
      <c r="B31" s="193"/>
      <c r="C31" s="194"/>
      <c r="D31" s="194"/>
      <c r="E31" s="195"/>
      <c r="F31" s="195"/>
      <c r="G31" s="196"/>
      <c r="H31" s="197"/>
      <c r="I31" s="197">
        <f aca="true" t="shared" si="0" ref="I31:O31">SUBTOTAL(9,I4:I30)</f>
        <v>3039511361.322014</v>
      </c>
      <c r="J31" s="197">
        <f t="shared" si="0"/>
        <v>2233735555.254</v>
      </c>
      <c r="K31" s="197">
        <f t="shared" si="0"/>
        <v>424778270.4200001</v>
      </c>
      <c r="L31" s="197">
        <f t="shared" si="0"/>
        <v>1909133782.5130002</v>
      </c>
      <c r="M31" s="197">
        <f t="shared" si="0"/>
        <v>211255516572.25705</v>
      </c>
      <c r="N31" s="197">
        <f t="shared" si="0"/>
        <v>41236748697.57</v>
      </c>
      <c r="O31" s="197">
        <f t="shared" si="0"/>
        <v>189443298254.923</v>
      </c>
      <c r="P31" s="197"/>
      <c r="Q31" s="193"/>
      <c r="R31" s="193"/>
      <c r="S31" s="193"/>
      <c r="T31" s="193"/>
      <c r="U31" s="193"/>
      <c r="V31" s="193"/>
    </row>
    <row r="32" spans="1:22" s="185" customFormat="1" ht="15.75" customHeight="1" outlineLevel="2">
      <c r="A32" s="187" t="s">
        <v>496</v>
      </c>
      <c r="B32" s="187" t="s">
        <v>630</v>
      </c>
      <c r="C32" s="188" t="s">
        <v>492</v>
      </c>
      <c r="D32" s="188" t="s">
        <v>493</v>
      </c>
      <c r="E32" s="189" t="s">
        <v>494</v>
      </c>
      <c r="F32" s="189" t="s">
        <v>277</v>
      </c>
      <c r="G32" s="190" t="s">
        <v>495</v>
      </c>
      <c r="H32" s="191">
        <v>1000000</v>
      </c>
      <c r="I32" s="191">
        <v>923450.002560727</v>
      </c>
      <c r="J32" s="191">
        <v>636949.356</v>
      </c>
      <c r="K32" s="191" t="s">
        <v>212</v>
      </c>
      <c r="L32" s="191">
        <v>577648.792</v>
      </c>
      <c r="M32" s="191">
        <v>60239478.622</v>
      </c>
      <c r="N32" s="191" t="s">
        <v>212</v>
      </c>
      <c r="O32" s="191">
        <v>57320075.427</v>
      </c>
      <c r="P32" s="191">
        <v>625533.37</v>
      </c>
      <c r="Q32" s="187" t="s">
        <v>636</v>
      </c>
      <c r="R32" s="187" t="s">
        <v>712</v>
      </c>
      <c r="S32" s="187" t="s">
        <v>341</v>
      </c>
      <c r="T32" s="187" t="s">
        <v>253</v>
      </c>
      <c r="U32" s="187" t="s">
        <v>653</v>
      </c>
      <c r="V32" s="187"/>
    </row>
    <row r="33" spans="1:22" s="198" customFormat="1" ht="15.75" customHeight="1" outlineLevel="1">
      <c r="A33" s="193" t="s">
        <v>61</v>
      </c>
      <c r="B33" s="193"/>
      <c r="C33" s="194"/>
      <c r="D33" s="194"/>
      <c r="E33" s="195"/>
      <c r="F33" s="195"/>
      <c r="G33" s="196"/>
      <c r="H33" s="197"/>
      <c r="I33" s="197">
        <f aca="true" t="shared" si="1" ref="I33:O33">SUBTOTAL(9,I32:I32)</f>
        <v>923450.002560727</v>
      </c>
      <c r="J33" s="197">
        <f t="shared" si="1"/>
        <v>636949.356</v>
      </c>
      <c r="K33" s="197">
        <f t="shared" si="1"/>
        <v>0</v>
      </c>
      <c r="L33" s="197">
        <f t="shared" si="1"/>
        <v>577648.792</v>
      </c>
      <c r="M33" s="197">
        <f t="shared" si="1"/>
        <v>60239478.622</v>
      </c>
      <c r="N33" s="197">
        <f t="shared" si="1"/>
        <v>0</v>
      </c>
      <c r="O33" s="197">
        <f t="shared" si="1"/>
        <v>57320075.427</v>
      </c>
      <c r="P33" s="197"/>
      <c r="Q33" s="193"/>
      <c r="R33" s="193"/>
      <c r="S33" s="193"/>
      <c r="T33" s="193"/>
      <c r="U33" s="193"/>
      <c r="V33" s="193"/>
    </row>
    <row r="34" spans="1:22" s="185" customFormat="1" ht="15.75" customHeight="1" outlineLevel="2">
      <c r="A34" s="187" t="s">
        <v>632</v>
      </c>
      <c r="B34" s="187" t="s">
        <v>630</v>
      </c>
      <c r="C34" s="188" t="s">
        <v>497</v>
      </c>
      <c r="D34" s="188" t="s">
        <v>498</v>
      </c>
      <c r="E34" s="189" t="s">
        <v>499</v>
      </c>
      <c r="F34" s="189" t="s">
        <v>277</v>
      </c>
      <c r="G34" s="190" t="s">
        <v>500</v>
      </c>
      <c r="H34" s="191">
        <v>18200000</v>
      </c>
      <c r="I34" s="191">
        <v>17362270.450751252</v>
      </c>
      <c r="J34" s="191">
        <v>9098027.024</v>
      </c>
      <c r="K34" s="191" t="s">
        <v>212</v>
      </c>
      <c r="L34" s="191">
        <v>8292592.34</v>
      </c>
      <c r="M34" s="191">
        <v>860445809.803</v>
      </c>
      <c r="N34" s="191" t="s">
        <v>212</v>
      </c>
      <c r="O34" s="191">
        <v>822873733.779</v>
      </c>
      <c r="P34" s="191">
        <v>8692709.92</v>
      </c>
      <c r="Q34" s="187" t="s">
        <v>636</v>
      </c>
      <c r="R34" s="187" t="s">
        <v>712</v>
      </c>
      <c r="S34" s="187" t="s">
        <v>232</v>
      </c>
      <c r="T34" s="187" t="s">
        <v>501</v>
      </c>
      <c r="U34" s="187" t="s">
        <v>653</v>
      </c>
      <c r="V34" s="187"/>
    </row>
    <row r="35" spans="1:22" s="185" customFormat="1" ht="15.75" customHeight="1" outlineLevel="2">
      <c r="A35" s="187" t="s">
        <v>632</v>
      </c>
      <c r="B35" s="187" t="s">
        <v>630</v>
      </c>
      <c r="C35" s="188">
        <v>10032</v>
      </c>
      <c r="D35" s="188" t="s">
        <v>506</v>
      </c>
      <c r="E35" s="189" t="s">
        <v>507</v>
      </c>
      <c r="F35" s="189" t="s">
        <v>364</v>
      </c>
      <c r="G35" s="190" t="s">
        <v>500</v>
      </c>
      <c r="H35" s="191">
        <v>9500000</v>
      </c>
      <c r="I35" s="191">
        <v>9062723.586930599</v>
      </c>
      <c r="J35" s="191">
        <v>6672815.166</v>
      </c>
      <c r="K35" s="191" t="s">
        <v>212</v>
      </c>
      <c r="L35" s="191">
        <v>6082080.849</v>
      </c>
      <c r="M35" s="191">
        <v>631081423.891</v>
      </c>
      <c r="N35" s="191" t="s">
        <v>212</v>
      </c>
      <c r="O35" s="191">
        <v>603524732.97</v>
      </c>
      <c r="P35" s="191">
        <v>6375541.25</v>
      </c>
      <c r="Q35" s="187" t="s">
        <v>636</v>
      </c>
      <c r="R35" s="187" t="s">
        <v>712</v>
      </c>
      <c r="S35" s="187" t="s">
        <v>350</v>
      </c>
      <c r="T35" s="187" t="s">
        <v>501</v>
      </c>
      <c r="U35" s="187" t="s">
        <v>653</v>
      </c>
      <c r="V35" s="187"/>
    </row>
    <row r="36" spans="1:22" s="185" customFormat="1" ht="15.75" customHeight="1" outlineLevel="2">
      <c r="A36" s="187" t="s">
        <v>632</v>
      </c>
      <c r="B36" s="187" t="s">
        <v>630</v>
      </c>
      <c r="C36" s="188">
        <v>10031</v>
      </c>
      <c r="D36" s="188" t="s">
        <v>502</v>
      </c>
      <c r="E36" s="189" t="s">
        <v>503</v>
      </c>
      <c r="F36" s="189" t="s">
        <v>504</v>
      </c>
      <c r="G36" s="190" t="s">
        <v>500</v>
      </c>
      <c r="H36" s="191">
        <v>6700000</v>
      </c>
      <c r="I36" s="191">
        <v>6391605.056045791</v>
      </c>
      <c r="J36" s="191">
        <v>7012402.533</v>
      </c>
      <c r="K36" s="191" t="s">
        <v>212</v>
      </c>
      <c r="L36" s="191">
        <v>6391605.056</v>
      </c>
      <c r="M36" s="191">
        <v>663197895.562</v>
      </c>
      <c r="N36" s="191" t="s">
        <v>212</v>
      </c>
      <c r="O36" s="191">
        <v>634238812.414</v>
      </c>
      <c r="P36" s="191">
        <v>6700000</v>
      </c>
      <c r="Q36" s="187" t="s">
        <v>636</v>
      </c>
      <c r="R36" s="187" t="s">
        <v>712</v>
      </c>
      <c r="S36" s="187" t="s">
        <v>505</v>
      </c>
      <c r="T36" s="187" t="s">
        <v>922</v>
      </c>
      <c r="U36" s="187" t="s">
        <v>653</v>
      </c>
      <c r="V36" s="187"/>
    </row>
    <row r="37" spans="1:22" s="198" customFormat="1" ht="15.75" customHeight="1" outlineLevel="1">
      <c r="A37" s="193" t="s">
        <v>62</v>
      </c>
      <c r="B37" s="193"/>
      <c r="C37" s="194"/>
      <c r="D37" s="194"/>
      <c r="E37" s="195"/>
      <c r="F37" s="195"/>
      <c r="G37" s="196"/>
      <c r="H37" s="197"/>
      <c r="I37" s="197">
        <f aca="true" t="shared" si="2" ref="I37:O37">SUBTOTAL(9,I34:I36)</f>
        <v>32816599.09372764</v>
      </c>
      <c r="J37" s="197">
        <f t="shared" si="2"/>
        <v>22783244.723</v>
      </c>
      <c r="K37" s="197">
        <f t="shared" si="2"/>
        <v>0</v>
      </c>
      <c r="L37" s="197">
        <f t="shared" si="2"/>
        <v>20766278.244999997</v>
      </c>
      <c r="M37" s="197">
        <f t="shared" si="2"/>
        <v>2154725129.256</v>
      </c>
      <c r="N37" s="197">
        <f t="shared" si="2"/>
        <v>0</v>
      </c>
      <c r="O37" s="197">
        <f t="shared" si="2"/>
        <v>2060637279.163</v>
      </c>
      <c r="P37" s="197"/>
      <c r="Q37" s="193"/>
      <c r="R37" s="193"/>
      <c r="S37" s="193"/>
      <c r="T37" s="193"/>
      <c r="U37" s="193"/>
      <c r="V37" s="193"/>
    </row>
    <row r="38" spans="1:22" s="185" customFormat="1" ht="15.75" customHeight="1" outlineLevel="2">
      <c r="A38" s="187" t="s">
        <v>631</v>
      </c>
      <c r="B38" s="187" t="s">
        <v>630</v>
      </c>
      <c r="C38" s="188" t="s">
        <v>166</v>
      </c>
      <c r="D38" s="188" t="s">
        <v>167</v>
      </c>
      <c r="E38" s="189" t="s">
        <v>715</v>
      </c>
      <c r="F38" s="189" t="s">
        <v>185</v>
      </c>
      <c r="G38" s="190" t="s">
        <v>295</v>
      </c>
      <c r="H38" s="191">
        <v>200000000</v>
      </c>
      <c r="I38" s="191">
        <v>32586028.01414637</v>
      </c>
      <c r="J38" s="191">
        <v>21878987.197</v>
      </c>
      <c r="K38" s="191">
        <v>3216416.601</v>
      </c>
      <c r="L38" s="191">
        <v>19390548.008</v>
      </c>
      <c r="M38" s="191">
        <v>2069204983.334</v>
      </c>
      <c r="N38" s="191">
        <v>315562660.959</v>
      </c>
      <c r="O38" s="191">
        <v>1924123601.673</v>
      </c>
      <c r="P38" s="191">
        <v>119011424.16</v>
      </c>
      <c r="Q38" s="187" t="s">
        <v>636</v>
      </c>
      <c r="R38" s="187" t="s">
        <v>712</v>
      </c>
      <c r="S38" s="187" t="s">
        <v>926</v>
      </c>
      <c r="T38" s="187" t="s">
        <v>920</v>
      </c>
      <c r="U38" s="187" t="s">
        <v>653</v>
      </c>
      <c r="V38" s="187"/>
    </row>
    <row r="39" spans="1:22" s="185" customFormat="1" ht="15.75" customHeight="1" outlineLevel="2">
      <c r="A39" s="187" t="s">
        <v>631</v>
      </c>
      <c r="B39" s="187" t="s">
        <v>630</v>
      </c>
      <c r="C39" s="188" t="s">
        <v>773</v>
      </c>
      <c r="D39" s="188" t="s">
        <v>774</v>
      </c>
      <c r="E39" s="189" t="s">
        <v>775</v>
      </c>
      <c r="F39" s="189" t="s">
        <v>267</v>
      </c>
      <c r="G39" s="190" t="s">
        <v>295</v>
      </c>
      <c r="H39" s="191">
        <v>130000000</v>
      </c>
      <c r="I39" s="191">
        <v>21180918.20919514</v>
      </c>
      <c r="J39" s="191">
        <v>20460680.5</v>
      </c>
      <c r="K39" s="191" t="s">
        <v>212</v>
      </c>
      <c r="L39" s="191">
        <v>21180918.209</v>
      </c>
      <c r="M39" s="191">
        <v>1935068642.443</v>
      </c>
      <c r="N39" s="191" t="s">
        <v>212</v>
      </c>
      <c r="O39" s="191">
        <v>2101781992.636</v>
      </c>
      <c r="P39" s="191">
        <v>130000000</v>
      </c>
      <c r="Q39" s="187" t="s">
        <v>636</v>
      </c>
      <c r="R39" s="187" t="s">
        <v>712</v>
      </c>
      <c r="S39" s="187" t="s">
        <v>312</v>
      </c>
      <c r="T39" s="187" t="s">
        <v>312</v>
      </c>
      <c r="U39" s="187" t="s">
        <v>653</v>
      </c>
      <c r="V39" s="187"/>
    </row>
    <row r="40" spans="1:22" s="185" customFormat="1" ht="15.75" customHeight="1" outlineLevel="2">
      <c r="A40" s="187" t="s">
        <v>631</v>
      </c>
      <c r="B40" s="187" t="s">
        <v>630</v>
      </c>
      <c r="C40" s="188" t="s">
        <v>776</v>
      </c>
      <c r="D40" s="188" t="s">
        <v>777</v>
      </c>
      <c r="E40" s="189" t="s">
        <v>778</v>
      </c>
      <c r="F40" s="189" t="s">
        <v>420</v>
      </c>
      <c r="G40" s="190" t="s">
        <v>295</v>
      </c>
      <c r="H40" s="191">
        <v>70000000</v>
      </c>
      <c r="I40" s="191">
        <v>11405109.80495123</v>
      </c>
      <c r="J40" s="191" t="s">
        <v>212</v>
      </c>
      <c r="K40" s="191" t="s">
        <v>212</v>
      </c>
      <c r="L40" s="191">
        <v>11405109.805</v>
      </c>
      <c r="M40" s="191" t="s">
        <v>212</v>
      </c>
      <c r="N40" s="191" t="s">
        <v>212</v>
      </c>
      <c r="O40" s="191">
        <v>1131728765.266</v>
      </c>
      <c r="P40" s="191">
        <v>70000000</v>
      </c>
      <c r="Q40" s="187" t="s">
        <v>636</v>
      </c>
      <c r="R40" s="187" t="s">
        <v>712</v>
      </c>
      <c r="S40" s="187" t="s">
        <v>312</v>
      </c>
      <c r="T40" s="187" t="s">
        <v>312</v>
      </c>
      <c r="U40" s="187" t="s">
        <v>653</v>
      </c>
      <c r="V40" s="187"/>
    </row>
    <row r="41" spans="1:22" s="185" customFormat="1" ht="15.75" customHeight="1" outlineLevel="2">
      <c r="A41" s="187" t="s">
        <v>631</v>
      </c>
      <c r="B41" s="187" t="s">
        <v>630</v>
      </c>
      <c r="C41" s="188" t="s">
        <v>961</v>
      </c>
      <c r="D41" s="188" t="s">
        <v>962</v>
      </c>
      <c r="E41" s="189" t="s">
        <v>963</v>
      </c>
      <c r="F41" s="189" t="s">
        <v>964</v>
      </c>
      <c r="G41" s="190" t="s">
        <v>295</v>
      </c>
      <c r="H41" s="191">
        <v>70000000</v>
      </c>
      <c r="I41" s="191">
        <v>11405109.80495123</v>
      </c>
      <c r="J41" s="191">
        <v>326741.329</v>
      </c>
      <c r="K41" s="191" t="s">
        <v>212</v>
      </c>
      <c r="L41" s="191">
        <v>338242.971</v>
      </c>
      <c r="M41" s="191">
        <v>30901557.705</v>
      </c>
      <c r="N41" s="191" t="s">
        <v>212</v>
      </c>
      <c r="O41" s="191">
        <v>33563841.667</v>
      </c>
      <c r="P41" s="191">
        <v>2076000</v>
      </c>
      <c r="Q41" s="187" t="s">
        <v>636</v>
      </c>
      <c r="R41" s="187" t="s">
        <v>712</v>
      </c>
      <c r="S41" s="187" t="s">
        <v>225</v>
      </c>
      <c r="T41" s="187" t="s">
        <v>965</v>
      </c>
      <c r="U41" s="187" t="s">
        <v>653</v>
      </c>
      <c r="V41" s="187"/>
    </row>
    <row r="42" spans="1:22" s="185" customFormat="1" ht="15.75" customHeight="1" outlineLevel="2">
      <c r="A42" s="187" t="s">
        <v>631</v>
      </c>
      <c r="B42" s="187" t="s">
        <v>629</v>
      </c>
      <c r="C42" s="188" t="s">
        <v>782</v>
      </c>
      <c r="D42" s="188" t="s">
        <v>783</v>
      </c>
      <c r="E42" s="189" t="s">
        <v>44</v>
      </c>
      <c r="F42" s="189" t="s">
        <v>45</v>
      </c>
      <c r="G42" s="190" t="s">
        <v>217</v>
      </c>
      <c r="H42" s="191">
        <v>464084737.4</v>
      </c>
      <c r="I42" s="191">
        <v>464084737.4</v>
      </c>
      <c r="J42" s="191">
        <v>464084737.4</v>
      </c>
      <c r="K42" s="191">
        <v>312534075.2</v>
      </c>
      <c r="L42" s="191">
        <v>151550662.2</v>
      </c>
      <c r="M42" s="191">
        <v>43890809143.511</v>
      </c>
      <c r="N42" s="191">
        <v>30177861929.8</v>
      </c>
      <c r="O42" s="191">
        <v>15038368480.444</v>
      </c>
      <c r="P42" s="191">
        <v>151550662.2</v>
      </c>
      <c r="Q42" s="187" t="s">
        <v>636</v>
      </c>
      <c r="R42" s="187" t="s">
        <v>712</v>
      </c>
      <c r="S42" s="187" t="s">
        <v>596</v>
      </c>
      <c r="T42" s="187" t="s">
        <v>784</v>
      </c>
      <c r="U42" s="187" t="s">
        <v>653</v>
      </c>
      <c r="V42" s="187"/>
    </row>
    <row r="43" spans="1:22" s="185" customFormat="1" ht="15.75" customHeight="1" outlineLevel="2">
      <c r="A43" s="187" t="s">
        <v>631</v>
      </c>
      <c r="B43" s="187" t="s">
        <v>629</v>
      </c>
      <c r="C43" s="188" t="s">
        <v>298</v>
      </c>
      <c r="D43" s="188" t="s">
        <v>299</v>
      </c>
      <c r="E43" s="189" t="s">
        <v>300</v>
      </c>
      <c r="F43" s="189" t="s">
        <v>491</v>
      </c>
      <c r="G43" s="190" t="s">
        <v>217</v>
      </c>
      <c r="H43" s="191">
        <v>474000000</v>
      </c>
      <c r="I43" s="191">
        <v>474000000</v>
      </c>
      <c r="J43" s="191">
        <v>367465300</v>
      </c>
      <c r="K43" s="191">
        <v>76989800</v>
      </c>
      <c r="L43" s="191">
        <v>290475500</v>
      </c>
      <c r="M43" s="191">
        <v>34753026870.741</v>
      </c>
      <c r="N43" s="191">
        <v>7548463635.25</v>
      </c>
      <c r="O43" s="191">
        <v>28823876716.398</v>
      </c>
      <c r="P43" s="191">
        <v>290475500</v>
      </c>
      <c r="Q43" s="187" t="s">
        <v>636</v>
      </c>
      <c r="R43" s="187" t="s">
        <v>712</v>
      </c>
      <c r="S43" s="187" t="s">
        <v>596</v>
      </c>
      <c r="T43" s="187" t="s">
        <v>297</v>
      </c>
      <c r="U43" s="187" t="s">
        <v>653</v>
      </c>
      <c r="V43" s="187"/>
    </row>
    <row r="44" spans="1:22" s="185" customFormat="1" ht="15.75" customHeight="1" outlineLevel="2">
      <c r="A44" s="187" t="s">
        <v>631</v>
      </c>
      <c r="B44" s="187" t="s">
        <v>629</v>
      </c>
      <c r="C44" s="188" t="s">
        <v>301</v>
      </c>
      <c r="D44" s="188" t="s">
        <v>302</v>
      </c>
      <c r="E44" s="189" t="s">
        <v>296</v>
      </c>
      <c r="F44" s="189" t="s">
        <v>491</v>
      </c>
      <c r="G44" s="190" t="s">
        <v>217</v>
      </c>
      <c r="H44" s="191">
        <v>1000000000</v>
      </c>
      <c r="I44" s="191">
        <v>1000000000</v>
      </c>
      <c r="J44" s="191">
        <v>716549100</v>
      </c>
      <c r="K44" s="191">
        <v>223270400</v>
      </c>
      <c r="L44" s="191">
        <v>493278700</v>
      </c>
      <c r="M44" s="191">
        <v>67767623572.907</v>
      </c>
      <c r="N44" s="191">
        <v>21486516557.84</v>
      </c>
      <c r="O44" s="191">
        <v>48948033261.411</v>
      </c>
      <c r="P44" s="191">
        <v>493278700</v>
      </c>
      <c r="Q44" s="187" t="s">
        <v>636</v>
      </c>
      <c r="R44" s="187" t="s">
        <v>712</v>
      </c>
      <c r="S44" s="187" t="s">
        <v>596</v>
      </c>
      <c r="T44" s="187" t="s">
        <v>297</v>
      </c>
      <c r="U44" s="187" t="s">
        <v>653</v>
      </c>
      <c r="V44" s="187"/>
    </row>
    <row r="45" spans="1:22" s="185" customFormat="1" ht="15.75" customHeight="1" outlineLevel="2">
      <c r="A45" s="187" t="s">
        <v>631</v>
      </c>
      <c r="B45" s="187" t="s">
        <v>629</v>
      </c>
      <c r="C45" s="188" t="s">
        <v>779</v>
      </c>
      <c r="D45" s="188" t="s">
        <v>489</v>
      </c>
      <c r="E45" s="189" t="s">
        <v>780</v>
      </c>
      <c r="F45" s="189" t="s">
        <v>781</v>
      </c>
      <c r="G45" s="190" t="s">
        <v>217</v>
      </c>
      <c r="H45" s="191">
        <v>448000000</v>
      </c>
      <c r="I45" s="191">
        <v>448000000</v>
      </c>
      <c r="J45" s="191" t="s">
        <v>212</v>
      </c>
      <c r="K45" s="191" t="s">
        <v>212</v>
      </c>
      <c r="L45" s="191">
        <v>448000000</v>
      </c>
      <c r="M45" s="191" t="s">
        <v>212</v>
      </c>
      <c r="N45" s="191" t="s">
        <v>212</v>
      </c>
      <c r="O45" s="191">
        <v>44455028974.72</v>
      </c>
      <c r="P45" s="191">
        <v>448000000</v>
      </c>
      <c r="Q45" s="187" t="s">
        <v>636</v>
      </c>
      <c r="R45" s="187" t="s">
        <v>712</v>
      </c>
      <c r="S45" s="187" t="s">
        <v>596</v>
      </c>
      <c r="T45" s="187" t="s">
        <v>248</v>
      </c>
      <c r="U45" s="187" t="s">
        <v>653</v>
      </c>
      <c r="V45" s="187"/>
    </row>
    <row r="46" spans="1:22" s="185" customFormat="1" ht="15.75" customHeight="1" outlineLevel="2">
      <c r="A46" s="187" t="s">
        <v>631</v>
      </c>
      <c r="B46" s="187" t="s">
        <v>629</v>
      </c>
      <c r="C46" s="188" t="s">
        <v>975</v>
      </c>
      <c r="D46" s="188" t="s">
        <v>976</v>
      </c>
      <c r="E46" s="189" t="s">
        <v>977</v>
      </c>
      <c r="F46" s="189" t="s">
        <v>978</v>
      </c>
      <c r="G46" s="190" t="s">
        <v>217</v>
      </c>
      <c r="H46" s="191">
        <v>150000000</v>
      </c>
      <c r="I46" s="191">
        <v>150000000</v>
      </c>
      <c r="J46" s="191">
        <v>150000000</v>
      </c>
      <c r="K46" s="191" t="s">
        <v>212</v>
      </c>
      <c r="L46" s="191">
        <v>150000000</v>
      </c>
      <c r="M46" s="191">
        <v>14186248417.5</v>
      </c>
      <c r="N46" s="191" t="s">
        <v>212</v>
      </c>
      <c r="O46" s="191">
        <v>14884496308.5</v>
      </c>
      <c r="P46" s="191">
        <v>150000000</v>
      </c>
      <c r="Q46" s="187" t="s">
        <v>636</v>
      </c>
      <c r="R46" s="187" t="s">
        <v>712</v>
      </c>
      <c r="S46" s="187" t="s">
        <v>596</v>
      </c>
      <c r="T46" s="187" t="s">
        <v>248</v>
      </c>
      <c r="U46" s="187" t="s">
        <v>653</v>
      </c>
      <c r="V46" s="187"/>
    </row>
    <row r="47" spans="1:22" s="185" customFormat="1" ht="15.75" customHeight="1" outlineLevel="2">
      <c r="A47" s="187" t="s">
        <v>631</v>
      </c>
      <c r="B47" s="187" t="s">
        <v>629</v>
      </c>
      <c r="C47" s="188" t="s">
        <v>713</v>
      </c>
      <c r="D47" s="188" t="s">
        <v>714</v>
      </c>
      <c r="E47" s="189" t="s">
        <v>715</v>
      </c>
      <c r="F47" s="189" t="s">
        <v>716</v>
      </c>
      <c r="G47" s="190" t="s">
        <v>295</v>
      </c>
      <c r="H47" s="191">
        <v>850000000</v>
      </c>
      <c r="I47" s="191">
        <v>138490619.06012207</v>
      </c>
      <c r="J47" s="191">
        <v>65360810.11</v>
      </c>
      <c r="K47" s="191" t="s">
        <v>212</v>
      </c>
      <c r="L47" s="191">
        <v>67661580.123</v>
      </c>
      <c r="M47" s="191">
        <v>6181497926.619</v>
      </c>
      <c r="N47" s="191" t="s">
        <v>212</v>
      </c>
      <c r="O47" s="191">
        <v>6714056930.446</v>
      </c>
      <c r="P47" s="191">
        <v>415279702.66</v>
      </c>
      <c r="Q47" s="187" t="s">
        <v>636</v>
      </c>
      <c r="R47" s="187" t="s">
        <v>712</v>
      </c>
      <c r="S47" s="187" t="s">
        <v>232</v>
      </c>
      <c r="T47" s="187" t="s">
        <v>86</v>
      </c>
      <c r="U47" s="187" t="s">
        <v>653</v>
      </c>
      <c r="V47" s="187"/>
    </row>
    <row r="48" spans="1:23" s="185" customFormat="1" ht="15.75" customHeight="1" outlineLevel="2">
      <c r="A48" s="187" t="s">
        <v>631</v>
      </c>
      <c r="B48" s="187" t="s">
        <v>629</v>
      </c>
      <c r="C48" s="188" t="s">
        <v>717</v>
      </c>
      <c r="D48" s="188" t="s">
        <v>718</v>
      </c>
      <c r="E48" s="189" t="s">
        <v>715</v>
      </c>
      <c r="F48" s="189" t="s">
        <v>716</v>
      </c>
      <c r="G48" s="190" t="s">
        <v>295</v>
      </c>
      <c r="H48" s="191">
        <v>486339000</v>
      </c>
      <c r="I48" s="191">
        <v>79239281.39185965</v>
      </c>
      <c r="J48" s="191">
        <v>72284041.453</v>
      </c>
      <c r="K48" s="191">
        <v>200141.43</v>
      </c>
      <c r="L48" s="191">
        <v>74627784.914</v>
      </c>
      <c r="M48" s="191">
        <v>6836262457.807</v>
      </c>
      <c r="N48" s="191">
        <v>19666903.62</v>
      </c>
      <c r="O48" s="191">
        <v>7405313260.403</v>
      </c>
      <c r="P48" s="191">
        <v>458035480</v>
      </c>
      <c r="Q48" s="187" t="s">
        <v>636</v>
      </c>
      <c r="R48" s="187" t="s">
        <v>712</v>
      </c>
      <c r="S48" s="187" t="s">
        <v>232</v>
      </c>
      <c r="T48" s="187" t="s">
        <v>86</v>
      </c>
      <c r="U48" s="187" t="s">
        <v>653</v>
      </c>
      <c r="V48" s="187"/>
      <c r="W48" s="185">
        <v>0</v>
      </c>
    </row>
    <row r="49" spans="1:22" s="185" customFormat="1" ht="15.75" customHeight="1" outlineLevel="2">
      <c r="A49" s="187" t="s">
        <v>631</v>
      </c>
      <c r="B49" s="187" t="s">
        <v>629</v>
      </c>
      <c r="C49" s="188">
        <v>8219870002</v>
      </c>
      <c r="D49" s="188" t="s">
        <v>966</v>
      </c>
      <c r="E49" s="189" t="s">
        <v>967</v>
      </c>
      <c r="F49" s="189" t="s">
        <v>968</v>
      </c>
      <c r="G49" s="190" t="s">
        <v>295</v>
      </c>
      <c r="H49" s="191">
        <v>100000000</v>
      </c>
      <c r="I49" s="191">
        <v>16293014.007073184</v>
      </c>
      <c r="J49" s="191">
        <v>176276.632</v>
      </c>
      <c r="K49" s="191" t="s">
        <v>212</v>
      </c>
      <c r="L49" s="191">
        <v>182481.757</v>
      </c>
      <c r="M49" s="191">
        <v>16671360.612</v>
      </c>
      <c r="N49" s="191" t="s">
        <v>212</v>
      </c>
      <c r="O49" s="191">
        <v>18107660.244</v>
      </c>
      <c r="P49" s="191">
        <v>1120000</v>
      </c>
      <c r="Q49" s="187" t="s">
        <v>636</v>
      </c>
      <c r="R49" s="187" t="s">
        <v>712</v>
      </c>
      <c r="S49" s="187" t="s">
        <v>312</v>
      </c>
      <c r="T49" s="187" t="s">
        <v>551</v>
      </c>
      <c r="U49" s="187" t="s">
        <v>653</v>
      </c>
      <c r="V49" s="187"/>
    </row>
    <row r="50" spans="1:22" s="185" customFormat="1" ht="15.75" customHeight="1" outlineLevel="2">
      <c r="A50" s="187" t="s">
        <v>631</v>
      </c>
      <c r="B50" s="187" t="s">
        <v>629</v>
      </c>
      <c r="C50" s="188" t="s">
        <v>307</v>
      </c>
      <c r="D50" s="188" t="s">
        <v>308</v>
      </c>
      <c r="E50" s="189" t="s">
        <v>309</v>
      </c>
      <c r="F50" s="189" t="s">
        <v>336</v>
      </c>
      <c r="G50" s="190" t="s">
        <v>217</v>
      </c>
      <c r="H50" s="191">
        <v>143853000</v>
      </c>
      <c r="I50" s="191">
        <v>143853000</v>
      </c>
      <c r="J50" s="191">
        <v>125463884.98</v>
      </c>
      <c r="K50" s="191">
        <v>8169334.61</v>
      </c>
      <c r="L50" s="191">
        <v>117294550.37</v>
      </c>
      <c r="M50" s="191">
        <v>11865745598.339</v>
      </c>
      <c r="N50" s="191">
        <v>791128241.08</v>
      </c>
      <c r="O50" s="191">
        <v>11639135346.596</v>
      </c>
      <c r="P50" s="191">
        <v>117294550.37</v>
      </c>
      <c r="Q50" s="187" t="s">
        <v>636</v>
      </c>
      <c r="R50" s="187" t="s">
        <v>235</v>
      </c>
      <c r="S50" s="187" t="s">
        <v>225</v>
      </c>
      <c r="T50" s="187" t="s">
        <v>234</v>
      </c>
      <c r="U50" s="187" t="s">
        <v>653</v>
      </c>
      <c r="V50" s="187"/>
    </row>
    <row r="51" spans="1:22" s="185" customFormat="1" ht="15.75" customHeight="1" outlineLevel="2">
      <c r="A51" s="187" t="s">
        <v>631</v>
      </c>
      <c r="B51" s="187" t="s">
        <v>629</v>
      </c>
      <c r="C51" s="188" t="s">
        <v>310</v>
      </c>
      <c r="D51" s="188" t="s">
        <v>311</v>
      </c>
      <c r="E51" s="189" t="s">
        <v>309</v>
      </c>
      <c r="F51" s="189" t="s">
        <v>336</v>
      </c>
      <c r="G51" s="190" t="s">
        <v>217</v>
      </c>
      <c r="H51" s="191">
        <v>156147000</v>
      </c>
      <c r="I51" s="191">
        <v>156147000</v>
      </c>
      <c r="J51" s="191">
        <v>128245159.13</v>
      </c>
      <c r="K51" s="191">
        <v>19475891.04</v>
      </c>
      <c r="L51" s="191">
        <v>108769268.09</v>
      </c>
      <c r="M51" s="191">
        <v>12128784571.733</v>
      </c>
      <c r="N51" s="191">
        <v>1887485660.78</v>
      </c>
      <c r="O51" s="191">
        <v>10793171795.759</v>
      </c>
      <c r="P51" s="191">
        <v>108769268.09</v>
      </c>
      <c r="Q51" s="187" t="s">
        <v>636</v>
      </c>
      <c r="R51" s="187" t="s">
        <v>235</v>
      </c>
      <c r="S51" s="187" t="s">
        <v>225</v>
      </c>
      <c r="T51" s="187" t="s">
        <v>234</v>
      </c>
      <c r="U51" s="187" t="s">
        <v>653</v>
      </c>
      <c r="V51" s="187"/>
    </row>
    <row r="52" spans="1:22" s="185" customFormat="1" ht="15.75" customHeight="1" outlineLevel="2">
      <c r="A52" s="187" t="s">
        <v>631</v>
      </c>
      <c r="B52" s="187" t="s">
        <v>629</v>
      </c>
      <c r="C52" s="188" t="s">
        <v>303</v>
      </c>
      <c r="D52" s="188" t="s">
        <v>304</v>
      </c>
      <c r="E52" s="189" t="s">
        <v>305</v>
      </c>
      <c r="F52" s="189" t="s">
        <v>263</v>
      </c>
      <c r="G52" s="190" t="s">
        <v>295</v>
      </c>
      <c r="H52" s="191">
        <v>1208389483.02</v>
      </c>
      <c r="I52" s="191">
        <v>196883067.72844785</v>
      </c>
      <c r="J52" s="191">
        <v>1791236.335</v>
      </c>
      <c r="K52" s="191">
        <v>1827950.99</v>
      </c>
      <c r="L52" s="191" t="s">
        <v>212</v>
      </c>
      <c r="M52" s="191">
        <v>169406157.53</v>
      </c>
      <c r="N52" s="191">
        <v>177974985.23</v>
      </c>
      <c r="O52" s="191" t="s">
        <v>212</v>
      </c>
      <c r="P52" s="191" t="s">
        <v>212</v>
      </c>
      <c r="Q52" s="187" t="s">
        <v>636</v>
      </c>
      <c r="R52" s="187" t="s">
        <v>712</v>
      </c>
      <c r="S52" s="187" t="s">
        <v>306</v>
      </c>
      <c r="T52" s="187" t="s">
        <v>87</v>
      </c>
      <c r="U52" s="187" t="s">
        <v>653</v>
      </c>
      <c r="V52" s="187"/>
    </row>
    <row r="53" spans="1:22" s="185" customFormat="1" ht="15.75" customHeight="1" outlineLevel="2">
      <c r="A53" s="187" t="s">
        <v>631</v>
      </c>
      <c r="B53" s="187" t="s">
        <v>629</v>
      </c>
      <c r="C53" s="188" t="s">
        <v>719</v>
      </c>
      <c r="D53" s="188" t="s">
        <v>720</v>
      </c>
      <c r="E53" s="189" t="s">
        <v>721</v>
      </c>
      <c r="F53" s="189" t="s">
        <v>722</v>
      </c>
      <c r="G53" s="190" t="s">
        <v>295</v>
      </c>
      <c r="H53" s="191">
        <v>80099719.38</v>
      </c>
      <c r="I53" s="191">
        <v>13050658.498209713</v>
      </c>
      <c r="J53" s="191">
        <v>1141770.025</v>
      </c>
      <c r="K53" s="191">
        <v>1163964.23</v>
      </c>
      <c r="L53" s="191" t="s">
        <v>212</v>
      </c>
      <c r="M53" s="191">
        <v>107982888.055</v>
      </c>
      <c r="N53" s="191">
        <v>114138310.66</v>
      </c>
      <c r="O53" s="191" t="s">
        <v>212</v>
      </c>
      <c r="P53" s="191" t="s">
        <v>212</v>
      </c>
      <c r="Q53" s="187" t="s">
        <v>636</v>
      </c>
      <c r="R53" s="187" t="s">
        <v>712</v>
      </c>
      <c r="S53" s="187" t="s">
        <v>306</v>
      </c>
      <c r="T53" s="187" t="s">
        <v>87</v>
      </c>
      <c r="U53" s="187" t="s">
        <v>653</v>
      </c>
      <c r="V53" s="187"/>
    </row>
    <row r="54" spans="1:22" s="185" customFormat="1" ht="15.75" customHeight="1" outlineLevel="2">
      <c r="A54" s="187" t="s">
        <v>631</v>
      </c>
      <c r="B54" s="187" t="s">
        <v>629</v>
      </c>
      <c r="C54" s="188">
        <v>320080001</v>
      </c>
      <c r="D54" s="188" t="s">
        <v>969</v>
      </c>
      <c r="E54" s="189" t="s">
        <v>970</v>
      </c>
      <c r="F54" s="189" t="s">
        <v>971</v>
      </c>
      <c r="G54" s="190" t="s">
        <v>217</v>
      </c>
      <c r="H54" s="191">
        <v>327740000</v>
      </c>
      <c r="I54" s="191">
        <v>327740000</v>
      </c>
      <c r="J54" s="191">
        <v>30455630.82</v>
      </c>
      <c r="K54" s="191">
        <v>30455630.82</v>
      </c>
      <c r="L54" s="191" t="s">
        <v>212</v>
      </c>
      <c r="M54" s="191">
        <v>2880340963.495</v>
      </c>
      <c r="N54" s="191">
        <v>2941766288.52</v>
      </c>
      <c r="O54" s="191" t="s">
        <v>212</v>
      </c>
      <c r="P54" s="191" t="s">
        <v>212</v>
      </c>
      <c r="Q54" s="187" t="s">
        <v>636</v>
      </c>
      <c r="R54" s="187" t="s">
        <v>712</v>
      </c>
      <c r="S54" s="187" t="s">
        <v>649</v>
      </c>
      <c r="T54" s="187" t="s">
        <v>233</v>
      </c>
      <c r="U54" s="187" t="s">
        <v>653</v>
      </c>
      <c r="V54" s="187"/>
    </row>
    <row r="55" spans="1:22" s="185" customFormat="1" ht="15.75" customHeight="1" outlineLevel="2">
      <c r="A55" s="187" t="s">
        <v>631</v>
      </c>
      <c r="B55" s="187" t="s">
        <v>629</v>
      </c>
      <c r="C55" s="188" t="s">
        <v>40</v>
      </c>
      <c r="D55" s="188" t="s">
        <v>43</v>
      </c>
      <c r="E55" s="189" t="s">
        <v>44</v>
      </c>
      <c r="F55" s="189" t="s">
        <v>45</v>
      </c>
      <c r="G55" s="190" t="s">
        <v>295</v>
      </c>
      <c r="H55" s="191">
        <v>585000000</v>
      </c>
      <c r="I55" s="191">
        <v>95314131.94137813</v>
      </c>
      <c r="J55" s="191">
        <v>92073062.251</v>
      </c>
      <c r="K55" s="191">
        <v>839655.99</v>
      </c>
      <c r="L55" s="191">
        <v>94475761.886</v>
      </c>
      <c r="M55" s="191">
        <v>8707808890.994</v>
      </c>
      <c r="N55" s="191">
        <v>83004161.46</v>
      </c>
      <c r="O55" s="191">
        <v>9374827526.889</v>
      </c>
      <c r="P55" s="191">
        <v>579854420.09</v>
      </c>
      <c r="Q55" s="187" t="s">
        <v>636</v>
      </c>
      <c r="R55" s="187" t="s">
        <v>712</v>
      </c>
      <c r="S55" s="187" t="s">
        <v>649</v>
      </c>
      <c r="T55" s="187" t="s">
        <v>233</v>
      </c>
      <c r="U55" s="187" t="s">
        <v>653</v>
      </c>
      <c r="V55" s="187"/>
    </row>
    <row r="56" spans="1:22" s="185" customFormat="1" ht="15.75" customHeight="1" outlineLevel="2">
      <c r="A56" s="187" t="s">
        <v>631</v>
      </c>
      <c r="B56" s="187" t="s">
        <v>629</v>
      </c>
      <c r="C56" s="188" t="s">
        <v>46</v>
      </c>
      <c r="D56" s="188" t="s">
        <v>47</v>
      </c>
      <c r="E56" s="189" t="s">
        <v>44</v>
      </c>
      <c r="F56" s="189" t="s">
        <v>95</v>
      </c>
      <c r="G56" s="190" t="s">
        <v>217</v>
      </c>
      <c r="H56" s="191">
        <v>259000000</v>
      </c>
      <c r="I56" s="191">
        <v>259000000</v>
      </c>
      <c r="J56" s="191">
        <v>259000000</v>
      </c>
      <c r="K56" s="191">
        <v>77566920</v>
      </c>
      <c r="L56" s="191">
        <v>181433080</v>
      </c>
      <c r="M56" s="191">
        <v>24494922267.55</v>
      </c>
      <c r="N56" s="191">
        <v>7423669765.38</v>
      </c>
      <c r="O56" s="191">
        <v>18003600063.332</v>
      </c>
      <c r="P56" s="191">
        <v>181433080</v>
      </c>
      <c r="Q56" s="187" t="s">
        <v>636</v>
      </c>
      <c r="R56" s="187" t="s">
        <v>712</v>
      </c>
      <c r="S56" s="187" t="s">
        <v>649</v>
      </c>
      <c r="T56" s="187" t="s">
        <v>233</v>
      </c>
      <c r="U56" s="187" t="s">
        <v>653</v>
      </c>
      <c r="V56" s="187"/>
    </row>
    <row r="57" spans="1:22" s="185" customFormat="1" ht="15.75" customHeight="1" outlineLevel="2">
      <c r="A57" s="187" t="s">
        <v>631</v>
      </c>
      <c r="B57" s="187" t="s">
        <v>629</v>
      </c>
      <c r="C57" s="188" t="s">
        <v>290</v>
      </c>
      <c r="D57" s="188" t="s">
        <v>291</v>
      </c>
      <c r="E57" s="189" t="s">
        <v>292</v>
      </c>
      <c r="F57" s="189" t="s">
        <v>41</v>
      </c>
      <c r="G57" s="190" t="s">
        <v>217</v>
      </c>
      <c r="H57" s="191">
        <v>89371582.55</v>
      </c>
      <c r="I57" s="191">
        <v>89371582.55</v>
      </c>
      <c r="J57" s="191">
        <v>89371582.55</v>
      </c>
      <c r="K57" s="191" t="s">
        <v>212</v>
      </c>
      <c r="L57" s="191">
        <v>89371582.55</v>
      </c>
      <c r="M57" s="191">
        <v>8452316476.796</v>
      </c>
      <c r="N57" s="191" t="s">
        <v>212</v>
      </c>
      <c r="O57" s="191">
        <v>8868339937.002</v>
      </c>
      <c r="P57" s="191">
        <v>89371582.55</v>
      </c>
      <c r="Q57" s="187" t="s">
        <v>636</v>
      </c>
      <c r="R57" s="187" t="s">
        <v>712</v>
      </c>
      <c r="S57" s="187" t="s">
        <v>649</v>
      </c>
      <c r="T57" s="187" t="s">
        <v>313</v>
      </c>
      <c r="U57" s="187" t="s">
        <v>653</v>
      </c>
      <c r="V57" s="187"/>
    </row>
    <row r="58" spans="1:22" s="185" customFormat="1" ht="15.75" customHeight="1" outlineLevel="2">
      <c r="A58" s="187" t="s">
        <v>631</v>
      </c>
      <c r="B58" s="187" t="s">
        <v>629</v>
      </c>
      <c r="C58" s="188" t="s">
        <v>293</v>
      </c>
      <c r="D58" s="188" t="s">
        <v>294</v>
      </c>
      <c r="E58" s="189" t="s">
        <v>292</v>
      </c>
      <c r="F58" s="189" t="s">
        <v>41</v>
      </c>
      <c r="G58" s="190" t="s">
        <v>217</v>
      </c>
      <c r="H58" s="191">
        <v>114284494</v>
      </c>
      <c r="I58" s="191">
        <v>114284494</v>
      </c>
      <c r="J58" s="191">
        <v>96510994</v>
      </c>
      <c r="K58" s="191">
        <v>96309211.88</v>
      </c>
      <c r="L58" s="191">
        <v>201782.12</v>
      </c>
      <c r="M58" s="191">
        <v>9127526239.359</v>
      </c>
      <c r="N58" s="191">
        <v>9297420286.23</v>
      </c>
      <c r="O58" s="191">
        <v>20022834.802</v>
      </c>
      <c r="P58" s="191">
        <v>201782.12</v>
      </c>
      <c r="Q58" s="187" t="s">
        <v>636</v>
      </c>
      <c r="R58" s="187" t="s">
        <v>712</v>
      </c>
      <c r="S58" s="187" t="s">
        <v>649</v>
      </c>
      <c r="T58" s="187" t="s">
        <v>313</v>
      </c>
      <c r="U58" s="187" t="s">
        <v>653</v>
      </c>
      <c r="V58" s="187"/>
    </row>
    <row r="59" spans="1:22" s="185" customFormat="1" ht="15.75" customHeight="1" outlineLevel="2">
      <c r="A59" s="187" t="s">
        <v>631</v>
      </c>
      <c r="B59" s="187" t="s">
        <v>629</v>
      </c>
      <c r="C59" s="188" t="s">
        <v>972</v>
      </c>
      <c r="D59" s="188" t="s">
        <v>973</v>
      </c>
      <c r="E59" s="189" t="s">
        <v>974</v>
      </c>
      <c r="F59" s="189" t="s">
        <v>231</v>
      </c>
      <c r="G59" s="190" t="s">
        <v>217</v>
      </c>
      <c r="H59" s="191">
        <v>54236875</v>
      </c>
      <c r="I59" s="191">
        <v>54236875</v>
      </c>
      <c r="J59" s="191">
        <v>32010.46</v>
      </c>
      <c r="K59" s="191" t="s">
        <v>212</v>
      </c>
      <c r="L59" s="191">
        <v>32010.46</v>
      </c>
      <c r="M59" s="191">
        <v>3027388.917</v>
      </c>
      <c r="N59" s="191" t="s">
        <v>212</v>
      </c>
      <c r="O59" s="191">
        <v>3176397.158</v>
      </c>
      <c r="P59" s="191">
        <v>32010.46</v>
      </c>
      <c r="Q59" s="187" t="s">
        <v>636</v>
      </c>
      <c r="R59" s="187" t="s">
        <v>712</v>
      </c>
      <c r="S59" s="187" t="s">
        <v>649</v>
      </c>
      <c r="T59" s="187" t="s">
        <v>313</v>
      </c>
      <c r="U59" s="187" t="s">
        <v>653</v>
      </c>
      <c r="V59" s="187"/>
    </row>
    <row r="60" spans="1:22" s="198" customFormat="1" ht="15.75" customHeight="1" outlineLevel="1">
      <c r="A60" s="193" t="s">
        <v>206</v>
      </c>
      <c r="B60" s="193"/>
      <c r="C60" s="194"/>
      <c r="D60" s="194"/>
      <c r="E60" s="195"/>
      <c r="F60" s="195"/>
      <c r="G60" s="196"/>
      <c r="H60" s="197"/>
      <c r="I60" s="197">
        <f aca="true" t="shared" si="3" ref="I60:O60">SUBTOTAL(9,I38:I59)</f>
        <v>4296565627.410335</v>
      </c>
      <c r="J60" s="197">
        <f t="shared" si="3"/>
        <v>2702672005.1720004</v>
      </c>
      <c r="K60" s="197">
        <f t="shared" si="3"/>
        <v>852019392.791</v>
      </c>
      <c r="L60" s="197">
        <f t="shared" si="3"/>
        <v>2319669563.463</v>
      </c>
      <c r="M60" s="197">
        <f t="shared" si="3"/>
        <v>255605176375.94693</v>
      </c>
      <c r="N60" s="197">
        <f t="shared" si="3"/>
        <v>82264659386.809</v>
      </c>
      <c r="O60" s="197">
        <f t="shared" si="3"/>
        <v>230180753695.34604</v>
      </c>
      <c r="P60" s="197"/>
      <c r="Q60" s="193"/>
      <c r="R60" s="193"/>
      <c r="S60" s="193"/>
      <c r="T60" s="193"/>
      <c r="U60" s="193"/>
      <c r="V60" s="193"/>
    </row>
    <row r="61" spans="1:22" s="185" customFormat="1" ht="15.75" customHeight="1" outlineLevel="2">
      <c r="A61" s="187" t="s">
        <v>314</v>
      </c>
      <c r="B61" s="187" t="s">
        <v>629</v>
      </c>
      <c r="C61" s="188" t="s">
        <v>315</v>
      </c>
      <c r="D61" s="188" t="s">
        <v>316</v>
      </c>
      <c r="E61" s="189" t="s">
        <v>317</v>
      </c>
      <c r="F61" s="189" t="s">
        <v>318</v>
      </c>
      <c r="G61" s="190" t="s">
        <v>221</v>
      </c>
      <c r="H61" s="191">
        <v>100000000</v>
      </c>
      <c r="I61" s="191">
        <v>130674999.61973575</v>
      </c>
      <c r="J61" s="191">
        <v>125804999.458</v>
      </c>
      <c r="K61" s="191" t="s">
        <v>212</v>
      </c>
      <c r="L61" s="191">
        <v>130674999.62</v>
      </c>
      <c r="M61" s="191">
        <v>11898006496.495</v>
      </c>
      <c r="N61" s="191" t="s">
        <v>212</v>
      </c>
      <c r="O61" s="191">
        <v>12966876996.355</v>
      </c>
      <c r="P61" s="191">
        <v>100000000</v>
      </c>
      <c r="Q61" s="187" t="s">
        <v>636</v>
      </c>
      <c r="R61" s="187" t="s">
        <v>712</v>
      </c>
      <c r="S61" s="187" t="s">
        <v>596</v>
      </c>
      <c r="T61" s="187" t="s">
        <v>248</v>
      </c>
      <c r="U61" s="187" t="s">
        <v>648</v>
      </c>
      <c r="V61" s="187"/>
    </row>
    <row r="62" spans="1:22" s="198" customFormat="1" ht="15.75" customHeight="1" outlineLevel="1">
      <c r="A62" s="193" t="s">
        <v>63</v>
      </c>
      <c r="B62" s="193"/>
      <c r="C62" s="194"/>
      <c r="D62" s="194"/>
      <c r="E62" s="195"/>
      <c r="F62" s="195"/>
      <c r="G62" s="196"/>
      <c r="H62" s="197"/>
      <c r="I62" s="197">
        <f aca="true" t="shared" si="4" ref="I62:O62">SUBTOTAL(9,I61:I61)</f>
        <v>130674999.61973575</v>
      </c>
      <c r="J62" s="197">
        <f t="shared" si="4"/>
        <v>125804999.458</v>
      </c>
      <c r="K62" s="197">
        <f t="shared" si="4"/>
        <v>0</v>
      </c>
      <c r="L62" s="197">
        <f t="shared" si="4"/>
        <v>130674999.62</v>
      </c>
      <c r="M62" s="197">
        <f t="shared" si="4"/>
        <v>11898006496.495</v>
      </c>
      <c r="N62" s="197">
        <f t="shared" si="4"/>
        <v>0</v>
      </c>
      <c r="O62" s="197">
        <f t="shared" si="4"/>
        <v>12966876996.355</v>
      </c>
      <c r="P62" s="197"/>
      <c r="Q62" s="193"/>
      <c r="R62" s="193"/>
      <c r="S62" s="193"/>
      <c r="T62" s="193"/>
      <c r="U62" s="193"/>
      <c r="V62" s="193"/>
    </row>
    <row r="63" spans="1:22" s="185" customFormat="1" ht="15.75" customHeight="1" outlineLevel="2">
      <c r="A63" s="187" t="s">
        <v>508</v>
      </c>
      <c r="B63" s="187" t="s">
        <v>630</v>
      </c>
      <c r="C63" s="188">
        <v>11722</v>
      </c>
      <c r="D63" s="188" t="s">
        <v>21</v>
      </c>
      <c r="E63" s="189" t="s">
        <v>174</v>
      </c>
      <c r="F63" s="189" t="s">
        <v>175</v>
      </c>
      <c r="G63" s="190" t="s">
        <v>221</v>
      </c>
      <c r="H63" s="191">
        <v>26000000</v>
      </c>
      <c r="I63" s="191">
        <v>33975499.901131295</v>
      </c>
      <c r="J63" s="191">
        <v>32709299.859</v>
      </c>
      <c r="K63" s="191" t="s">
        <v>212</v>
      </c>
      <c r="L63" s="191">
        <v>33975499.901</v>
      </c>
      <c r="M63" s="191">
        <v>3093481689.089</v>
      </c>
      <c r="N63" s="191" t="s">
        <v>212</v>
      </c>
      <c r="O63" s="191">
        <v>3371388019.052</v>
      </c>
      <c r="P63" s="191">
        <v>26000000</v>
      </c>
      <c r="Q63" s="187" t="s">
        <v>636</v>
      </c>
      <c r="R63" s="187" t="s">
        <v>712</v>
      </c>
      <c r="S63" s="187" t="s">
        <v>228</v>
      </c>
      <c r="T63" s="187" t="s">
        <v>979</v>
      </c>
      <c r="U63" s="187" t="s">
        <v>648</v>
      </c>
      <c r="V63" s="187"/>
    </row>
    <row r="64" spans="1:22" s="185" customFormat="1" ht="15.75" customHeight="1" outlineLevel="2">
      <c r="A64" s="187" t="s">
        <v>508</v>
      </c>
      <c r="B64" s="187" t="s">
        <v>630</v>
      </c>
      <c r="C64" s="188" t="s">
        <v>515</v>
      </c>
      <c r="D64" s="188" t="s">
        <v>516</v>
      </c>
      <c r="E64" s="189" t="s">
        <v>517</v>
      </c>
      <c r="F64" s="189" t="s">
        <v>420</v>
      </c>
      <c r="G64" s="190" t="s">
        <v>221</v>
      </c>
      <c r="H64" s="191">
        <v>20000000</v>
      </c>
      <c r="I64" s="191">
        <v>26134999.923947148</v>
      </c>
      <c r="J64" s="191">
        <v>25160999.892</v>
      </c>
      <c r="K64" s="191" t="s">
        <v>212</v>
      </c>
      <c r="L64" s="191">
        <v>26134999.924</v>
      </c>
      <c r="M64" s="191">
        <v>2379601299.299</v>
      </c>
      <c r="N64" s="191" t="s">
        <v>212</v>
      </c>
      <c r="O64" s="191">
        <v>2593375399.271</v>
      </c>
      <c r="P64" s="191">
        <v>20000000</v>
      </c>
      <c r="Q64" s="187" t="s">
        <v>636</v>
      </c>
      <c r="R64" s="187" t="s">
        <v>712</v>
      </c>
      <c r="S64" s="187" t="s">
        <v>228</v>
      </c>
      <c r="T64" s="187" t="s">
        <v>89</v>
      </c>
      <c r="U64" s="187" t="s">
        <v>648</v>
      </c>
      <c r="V64" s="187"/>
    </row>
    <row r="65" spans="1:22" s="185" customFormat="1" ht="15.75" customHeight="1" outlineLevel="2">
      <c r="A65" s="187" t="s">
        <v>508</v>
      </c>
      <c r="B65" s="187" t="s">
        <v>630</v>
      </c>
      <c r="C65" s="188" t="s">
        <v>509</v>
      </c>
      <c r="D65" s="188" t="s">
        <v>510</v>
      </c>
      <c r="E65" s="189" t="s">
        <v>511</v>
      </c>
      <c r="F65" s="189" t="s">
        <v>267</v>
      </c>
      <c r="G65" s="190" t="s">
        <v>221</v>
      </c>
      <c r="H65" s="191">
        <v>35000000</v>
      </c>
      <c r="I65" s="191">
        <v>45736249.866907515</v>
      </c>
      <c r="J65" s="191">
        <v>29993369.926</v>
      </c>
      <c r="K65" s="191">
        <v>14656950.086</v>
      </c>
      <c r="L65" s="191">
        <v>16780184.448</v>
      </c>
      <c r="M65" s="191">
        <v>2836622644.28</v>
      </c>
      <c r="N65" s="191">
        <v>1432130173.704</v>
      </c>
      <c r="O65" s="191">
        <v>1665097289.843</v>
      </c>
      <c r="P65" s="191">
        <v>12841158.98</v>
      </c>
      <c r="Q65" s="187" t="s">
        <v>635</v>
      </c>
      <c r="R65" s="187" t="s">
        <v>237</v>
      </c>
      <c r="S65" s="187" t="s">
        <v>228</v>
      </c>
      <c r="T65" s="187" t="s">
        <v>786</v>
      </c>
      <c r="U65" s="187" t="s">
        <v>648</v>
      </c>
      <c r="V65" s="187"/>
    </row>
    <row r="66" spans="1:22" s="185" customFormat="1" ht="15.75" customHeight="1" outlineLevel="2">
      <c r="A66" s="187" t="s">
        <v>508</v>
      </c>
      <c r="B66" s="187" t="s">
        <v>630</v>
      </c>
      <c r="C66" s="188" t="s">
        <v>103</v>
      </c>
      <c r="D66" s="188" t="s">
        <v>104</v>
      </c>
      <c r="E66" s="189" t="s">
        <v>105</v>
      </c>
      <c r="F66" s="189" t="s">
        <v>106</v>
      </c>
      <c r="G66" s="190" t="s">
        <v>221</v>
      </c>
      <c r="H66" s="191">
        <v>30000000</v>
      </c>
      <c r="I66" s="191">
        <v>39202499.885920726</v>
      </c>
      <c r="J66" s="191">
        <v>37741499.837</v>
      </c>
      <c r="K66" s="191" t="s">
        <v>212</v>
      </c>
      <c r="L66" s="191">
        <v>39202499.886</v>
      </c>
      <c r="M66" s="191">
        <v>3569401948.948</v>
      </c>
      <c r="N66" s="191" t="s">
        <v>212</v>
      </c>
      <c r="O66" s="191">
        <v>3890063098.906</v>
      </c>
      <c r="P66" s="191">
        <v>30000000</v>
      </c>
      <c r="Q66" s="187" t="s">
        <v>635</v>
      </c>
      <c r="R66" s="187" t="s">
        <v>237</v>
      </c>
      <c r="S66" s="187" t="s">
        <v>228</v>
      </c>
      <c r="T66" s="187" t="s">
        <v>278</v>
      </c>
      <c r="U66" s="187" t="s">
        <v>648</v>
      </c>
      <c r="V66" s="187"/>
    </row>
    <row r="67" spans="1:22" s="185" customFormat="1" ht="15.75" customHeight="1" outlineLevel="2">
      <c r="A67" s="187" t="s">
        <v>508</v>
      </c>
      <c r="B67" s="187" t="s">
        <v>630</v>
      </c>
      <c r="C67" s="188" t="s">
        <v>518</v>
      </c>
      <c r="D67" s="188" t="s">
        <v>519</v>
      </c>
      <c r="E67" s="189" t="s">
        <v>517</v>
      </c>
      <c r="F67" s="189" t="s">
        <v>420</v>
      </c>
      <c r="G67" s="190" t="s">
        <v>221</v>
      </c>
      <c r="H67" s="191">
        <v>25000000</v>
      </c>
      <c r="I67" s="191">
        <v>32668749.904933937</v>
      </c>
      <c r="J67" s="191">
        <v>31451249.864</v>
      </c>
      <c r="K67" s="191" t="s">
        <v>212</v>
      </c>
      <c r="L67" s="191">
        <v>32668749.905</v>
      </c>
      <c r="M67" s="191">
        <v>2974501624.124</v>
      </c>
      <c r="N67" s="191" t="s">
        <v>212</v>
      </c>
      <c r="O67" s="191">
        <v>3241719249.089</v>
      </c>
      <c r="P67" s="191">
        <v>25000000</v>
      </c>
      <c r="Q67" s="187" t="s">
        <v>636</v>
      </c>
      <c r="R67" s="187" t="s">
        <v>712</v>
      </c>
      <c r="S67" s="187" t="s">
        <v>596</v>
      </c>
      <c r="T67" s="187" t="s">
        <v>312</v>
      </c>
      <c r="U67" s="187" t="s">
        <v>648</v>
      </c>
      <c r="V67" s="187"/>
    </row>
    <row r="68" spans="1:22" s="185" customFormat="1" ht="15.75" customHeight="1" outlineLevel="2">
      <c r="A68" s="187" t="s">
        <v>508</v>
      </c>
      <c r="B68" s="187" t="s">
        <v>630</v>
      </c>
      <c r="C68" s="188">
        <v>11724</v>
      </c>
      <c r="D68" s="188" t="s">
        <v>177</v>
      </c>
      <c r="E68" s="189" t="s">
        <v>172</v>
      </c>
      <c r="F68" s="189" t="s">
        <v>178</v>
      </c>
      <c r="G68" s="190" t="s">
        <v>221</v>
      </c>
      <c r="H68" s="191">
        <v>6000000</v>
      </c>
      <c r="I68" s="191">
        <v>7840499.977184145</v>
      </c>
      <c r="J68" s="191">
        <v>7548299.967</v>
      </c>
      <c r="K68" s="191" t="s">
        <v>212</v>
      </c>
      <c r="L68" s="191">
        <v>7840499.977</v>
      </c>
      <c r="M68" s="191">
        <v>713880389.79</v>
      </c>
      <c r="N68" s="191" t="s">
        <v>212</v>
      </c>
      <c r="O68" s="191">
        <v>778012619.781</v>
      </c>
      <c r="P68" s="191">
        <v>6000000</v>
      </c>
      <c r="Q68" s="187" t="s">
        <v>636</v>
      </c>
      <c r="R68" s="187" t="s">
        <v>712</v>
      </c>
      <c r="S68" s="187" t="s">
        <v>232</v>
      </c>
      <c r="T68" s="187" t="s">
        <v>501</v>
      </c>
      <c r="U68" s="187" t="s">
        <v>648</v>
      </c>
      <c r="V68" s="187"/>
    </row>
    <row r="69" spans="1:22" s="185" customFormat="1" ht="15.75" customHeight="1" outlineLevel="2">
      <c r="A69" s="187" t="s">
        <v>508</v>
      </c>
      <c r="B69" s="187" t="s">
        <v>630</v>
      </c>
      <c r="C69" s="188" t="s">
        <v>787</v>
      </c>
      <c r="D69" s="188" t="s">
        <v>788</v>
      </c>
      <c r="E69" s="189" t="s">
        <v>789</v>
      </c>
      <c r="F69" s="189" t="s">
        <v>790</v>
      </c>
      <c r="G69" s="190" t="s">
        <v>221</v>
      </c>
      <c r="H69" s="191">
        <v>15000000</v>
      </c>
      <c r="I69" s="191">
        <v>19601249.942960363</v>
      </c>
      <c r="J69" s="191" t="s">
        <v>212</v>
      </c>
      <c r="K69" s="191" t="s">
        <v>212</v>
      </c>
      <c r="L69" s="191">
        <v>19601249.943</v>
      </c>
      <c r="M69" s="191" t="s">
        <v>212</v>
      </c>
      <c r="N69" s="191" t="s">
        <v>212</v>
      </c>
      <c r="O69" s="191">
        <v>1945031549.453</v>
      </c>
      <c r="P69" s="191">
        <v>15000000</v>
      </c>
      <c r="Q69" s="187" t="s">
        <v>636</v>
      </c>
      <c r="R69" s="187" t="s">
        <v>712</v>
      </c>
      <c r="S69" s="187" t="s">
        <v>232</v>
      </c>
      <c r="T69" s="187" t="s">
        <v>222</v>
      </c>
      <c r="U69" s="187" t="s">
        <v>648</v>
      </c>
      <c r="V69" s="187"/>
    </row>
    <row r="70" spans="1:22" s="185" customFormat="1" ht="15.75" customHeight="1" outlineLevel="2">
      <c r="A70" s="187" t="s">
        <v>508</v>
      </c>
      <c r="B70" s="187" t="s">
        <v>630</v>
      </c>
      <c r="C70" s="188">
        <v>11720</v>
      </c>
      <c r="D70" s="188" t="s">
        <v>980</v>
      </c>
      <c r="E70" s="189" t="s">
        <v>981</v>
      </c>
      <c r="F70" s="189" t="s">
        <v>982</v>
      </c>
      <c r="G70" s="190" t="s">
        <v>221</v>
      </c>
      <c r="H70" s="191">
        <v>15000000</v>
      </c>
      <c r="I70" s="191">
        <v>19601249.942960363</v>
      </c>
      <c r="J70" s="191">
        <v>18870749.919</v>
      </c>
      <c r="K70" s="191" t="s">
        <v>212</v>
      </c>
      <c r="L70" s="191">
        <v>19601249.943</v>
      </c>
      <c r="M70" s="191">
        <v>1784700974.474</v>
      </c>
      <c r="N70" s="191" t="s">
        <v>212</v>
      </c>
      <c r="O70" s="191">
        <v>1945031549.453</v>
      </c>
      <c r="P70" s="191">
        <v>15000000</v>
      </c>
      <c r="Q70" s="187" t="s">
        <v>636</v>
      </c>
      <c r="R70" s="187" t="s">
        <v>712</v>
      </c>
      <c r="S70" s="187" t="s">
        <v>232</v>
      </c>
      <c r="T70" s="187" t="s">
        <v>86</v>
      </c>
      <c r="U70" s="187" t="s">
        <v>648</v>
      </c>
      <c r="V70" s="187"/>
    </row>
    <row r="71" spans="1:22" s="185" customFormat="1" ht="15.75" customHeight="1" outlineLevel="2">
      <c r="A71" s="187" t="s">
        <v>508</v>
      </c>
      <c r="B71" s="187" t="s">
        <v>630</v>
      </c>
      <c r="C71" s="188">
        <v>11723</v>
      </c>
      <c r="D71" s="188" t="s">
        <v>22</v>
      </c>
      <c r="E71" s="189" t="s">
        <v>172</v>
      </c>
      <c r="F71" s="189" t="s">
        <v>176</v>
      </c>
      <c r="G71" s="190" t="s">
        <v>221</v>
      </c>
      <c r="H71" s="191">
        <v>8000000</v>
      </c>
      <c r="I71" s="191">
        <v>10453999.96957886</v>
      </c>
      <c r="J71" s="191">
        <v>10064399.957</v>
      </c>
      <c r="K71" s="191" t="s">
        <v>212</v>
      </c>
      <c r="L71" s="191">
        <v>10453999.97</v>
      </c>
      <c r="M71" s="191">
        <v>951840519.72</v>
      </c>
      <c r="N71" s="191" t="s">
        <v>212</v>
      </c>
      <c r="O71" s="191">
        <v>1037350159.708</v>
      </c>
      <c r="P71" s="191">
        <v>8000000</v>
      </c>
      <c r="Q71" s="187" t="s">
        <v>636</v>
      </c>
      <c r="R71" s="187" t="s">
        <v>712</v>
      </c>
      <c r="S71" s="187" t="s">
        <v>232</v>
      </c>
      <c r="T71" s="187" t="s">
        <v>253</v>
      </c>
      <c r="U71" s="187" t="s">
        <v>648</v>
      </c>
      <c r="V71" s="187"/>
    </row>
    <row r="72" spans="1:22" s="185" customFormat="1" ht="15.75" customHeight="1" outlineLevel="2">
      <c r="A72" s="187" t="s">
        <v>508</v>
      </c>
      <c r="B72" s="187" t="s">
        <v>630</v>
      </c>
      <c r="C72" s="188" t="s">
        <v>646</v>
      </c>
      <c r="D72" s="188" t="s">
        <v>647</v>
      </c>
      <c r="E72" s="189" t="s">
        <v>517</v>
      </c>
      <c r="F72" s="189" t="s">
        <v>420</v>
      </c>
      <c r="G72" s="190" t="s">
        <v>221</v>
      </c>
      <c r="H72" s="191">
        <v>9545000</v>
      </c>
      <c r="I72" s="191">
        <v>12472928.713703778</v>
      </c>
      <c r="J72" s="191">
        <v>12008087.198</v>
      </c>
      <c r="K72" s="191" t="s">
        <v>212</v>
      </c>
      <c r="L72" s="191">
        <v>12472928.714</v>
      </c>
      <c r="M72" s="191">
        <v>1135664720.09</v>
      </c>
      <c r="N72" s="191" t="s">
        <v>212</v>
      </c>
      <c r="O72" s="191">
        <v>1237688409.302</v>
      </c>
      <c r="P72" s="191">
        <v>9545000</v>
      </c>
      <c r="Q72" s="187" t="s">
        <v>636</v>
      </c>
      <c r="R72" s="187" t="s">
        <v>712</v>
      </c>
      <c r="S72" s="187" t="s">
        <v>597</v>
      </c>
      <c r="T72" s="187" t="s">
        <v>88</v>
      </c>
      <c r="U72" s="187" t="s">
        <v>648</v>
      </c>
      <c r="V72" s="187"/>
    </row>
    <row r="73" spans="1:22" s="185" customFormat="1" ht="15.75" customHeight="1" outlineLevel="2">
      <c r="A73" s="187" t="s">
        <v>508</v>
      </c>
      <c r="B73" s="187" t="s">
        <v>630</v>
      </c>
      <c r="C73" s="188" t="s">
        <v>726</v>
      </c>
      <c r="D73" s="188" t="s">
        <v>727</v>
      </c>
      <c r="E73" s="189" t="s">
        <v>32</v>
      </c>
      <c r="F73" s="189" t="s">
        <v>185</v>
      </c>
      <c r="G73" s="190" t="s">
        <v>221</v>
      </c>
      <c r="H73" s="191">
        <v>4500000</v>
      </c>
      <c r="I73" s="191">
        <v>5880374.982888109</v>
      </c>
      <c r="J73" s="191">
        <v>5661224.976</v>
      </c>
      <c r="K73" s="191" t="s">
        <v>212</v>
      </c>
      <c r="L73" s="191">
        <v>5880374.983</v>
      </c>
      <c r="M73" s="191">
        <v>535410292.342</v>
      </c>
      <c r="N73" s="191" t="s">
        <v>212</v>
      </c>
      <c r="O73" s="191">
        <v>583509464.836</v>
      </c>
      <c r="P73" s="191">
        <v>4500000</v>
      </c>
      <c r="Q73" s="187" t="s">
        <v>636</v>
      </c>
      <c r="R73" s="187" t="s">
        <v>712</v>
      </c>
      <c r="S73" s="187" t="s">
        <v>597</v>
      </c>
      <c r="T73" s="187" t="s">
        <v>88</v>
      </c>
      <c r="U73" s="187" t="s">
        <v>648</v>
      </c>
      <c r="V73" s="187"/>
    </row>
    <row r="74" spans="1:22" s="185" customFormat="1" ht="15.75" customHeight="1" outlineLevel="2">
      <c r="A74" s="187" t="s">
        <v>508</v>
      </c>
      <c r="B74" s="187" t="s">
        <v>630</v>
      </c>
      <c r="C74" s="188" t="s">
        <v>512</v>
      </c>
      <c r="D74" s="188" t="s">
        <v>513</v>
      </c>
      <c r="E74" s="189" t="s">
        <v>514</v>
      </c>
      <c r="F74" s="189" t="s">
        <v>263</v>
      </c>
      <c r="G74" s="190" t="s">
        <v>221</v>
      </c>
      <c r="H74" s="191">
        <v>5000000</v>
      </c>
      <c r="I74" s="191">
        <v>6533749.980986787</v>
      </c>
      <c r="J74" s="191">
        <v>6290249.973</v>
      </c>
      <c r="K74" s="191" t="s">
        <v>212</v>
      </c>
      <c r="L74" s="191">
        <v>6533749.981</v>
      </c>
      <c r="M74" s="191">
        <v>594900324.825</v>
      </c>
      <c r="N74" s="191" t="s">
        <v>212</v>
      </c>
      <c r="O74" s="191">
        <v>648343849.818</v>
      </c>
      <c r="P74" s="191">
        <v>5000000</v>
      </c>
      <c r="Q74" s="187" t="s">
        <v>636</v>
      </c>
      <c r="R74" s="187" t="s">
        <v>712</v>
      </c>
      <c r="S74" s="187" t="s">
        <v>33</v>
      </c>
      <c r="T74" s="187" t="s">
        <v>90</v>
      </c>
      <c r="U74" s="187" t="s">
        <v>648</v>
      </c>
      <c r="V74" s="187"/>
    </row>
    <row r="75" spans="1:22" s="185" customFormat="1" ht="15.75" customHeight="1" outlineLevel="2">
      <c r="A75" s="187" t="s">
        <v>508</v>
      </c>
      <c r="B75" s="187" t="s">
        <v>630</v>
      </c>
      <c r="C75" s="188" t="s">
        <v>520</v>
      </c>
      <c r="D75" s="188" t="s">
        <v>521</v>
      </c>
      <c r="E75" s="189" t="s">
        <v>517</v>
      </c>
      <c r="F75" s="189" t="s">
        <v>386</v>
      </c>
      <c r="G75" s="190" t="s">
        <v>221</v>
      </c>
      <c r="H75" s="191">
        <v>1300000</v>
      </c>
      <c r="I75" s="191">
        <v>1698774.9950565647</v>
      </c>
      <c r="J75" s="191">
        <v>1635464.993</v>
      </c>
      <c r="K75" s="191" t="s">
        <v>212</v>
      </c>
      <c r="L75" s="191">
        <v>1698774.995</v>
      </c>
      <c r="M75" s="191">
        <v>154674084.454</v>
      </c>
      <c r="N75" s="191" t="s">
        <v>212</v>
      </c>
      <c r="O75" s="191">
        <v>168569400.953</v>
      </c>
      <c r="P75" s="191">
        <v>1300000</v>
      </c>
      <c r="Q75" s="187" t="s">
        <v>636</v>
      </c>
      <c r="R75" s="187" t="s">
        <v>712</v>
      </c>
      <c r="S75" s="187" t="s">
        <v>223</v>
      </c>
      <c r="T75" s="187" t="s">
        <v>551</v>
      </c>
      <c r="U75" s="187" t="s">
        <v>648</v>
      </c>
      <c r="V75" s="187"/>
    </row>
    <row r="76" spans="1:22" s="185" customFormat="1" ht="15.75" customHeight="1" outlineLevel="2">
      <c r="A76" s="187" t="s">
        <v>508</v>
      </c>
      <c r="B76" s="187" t="s">
        <v>630</v>
      </c>
      <c r="C76" s="188">
        <v>11721</v>
      </c>
      <c r="D76" s="188" t="s">
        <v>20</v>
      </c>
      <c r="E76" s="189" t="s">
        <v>172</v>
      </c>
      <c r="F76" s="189" t="s">
        <v>173</v>
      </c>
      <c r="G76" s="190" t="s">
        <v>221</v>
      </c>
      <c r="H76" s="191">
        <v>40000000</v>
      </c>
      <c r="I76" s="191">
        <v>52269999.847894296</v>
      </c>
      <c r="J76" s="191">
        <v>50321999.783</v>
      </c>
      <c r="K76" s="191" t="s">
        <v>212</v>
      </c>
      <c r="L76" s="191">
        <v>52269999.848</v>
      </c>
      <c r="M76" s="191">
        <v>4759202598.598</v>
      </c>
      <c r="N76" s="191" t="s">
        <v>212</v>
      </c>
      <c r="O76" s="191">
        <v>5186750798.542</v>
      </c>
      <c r="P76" s="191">
        <v>40000000</v>
      </c>
      <c r="Q76" s="187" t="s">
        <v>636</v>
      </c>
      <c r="R76" s="187" t="s">
        <v>712</v>
      </c>
      <c r="S76" s="187" t="s">
        <v>223</v>
      </c>
      <c r="T76" s="187" t="s">
        <v>785</v>
      </c>
      <c r="U76" s="187" t="s">
        <v>648</v>
      </c>
      <c r="V76" s="187"/>
    </row>
    <row r="77" spans="1:22" s="185" customFormat="1" ht="15.75" customHeight="1" outlineLevel="2">
      <c r="A77" s="187" t="s">
        <v>508</v>
      </c>
      <c r="B77" s="187" t="s">
        <v>630</v>
      </c>
      <c r="C77" s="188">
        <v>11725</v>
      </c>
      <c r="D77" s="188" t="s">
        <v>179</v>
      </c>
      <c r="E77" s="189" t="s">
        <v>172</v>
      </c>
      <c r="F77" s="189" t="s">
        <v>173</v>
      </c>
      <c r="G77" s="190" t="s">
        <v>221</v>
      </c>
      <c r="H77" s="191">
        <v>25000000</v>
      </c>
      <c r="I77" s="191">
        <v>32668749.904933937</v>
      </c>
      <c r="J77" s="191">
        <v>31451249.864</v>
      </c>
      <c r="K77" s="191" t="s">
        <v>212</v>
      </c>
      <c r="L77" s="191">
        <v>32668749.905</v>
      </c>
      <c r="M77" s="191">
        <v>2974501624.124</v>
      </c>
      <c r="N77" s="191" t="s">
        <v>212</v>
      </c>
      <c r="O77" s="191">
        <v>3241719249.089</v>
      </c>
      <c r="P77" s="191">
        <v>25000000</v>
      </c>
      <c r="Q77" s="187" t="s">
        <v>636</v>
      </c>
      <c r="R77" s="187" t="s">
        <v>712</v>
      </c>
      <c r="S77" s="187" t="s">
        <v>223</v>
      </c>
      <c r="T77" s="187" t="s">
        <v>785</v>
      </c>
      <c r="U77" s="187" t="s">
        <v>648</v>
      </c>
      <c r="V77" s="187"/>
    </row>
    <row r="78" spans="1:22" s="198" customFormat="1" ht="15.75" customHeight="1" outlineLevel="1">
      <c r="A78" s="193" t="s">
        <v>64</v>
      </c>
      <c r="B78" s="193"/>
      <c r="C78" s="194"/>
      <c r="D78" s="194"/>
      <c r="E78" s="195"/>
      <c r="F78" s="195"/>
      <c r="G78" s="196"/>
      <c r="H78" s="197"/>
      <c r="I78" s="197">
        <f aca="true" t="shared" si="5" ref="I78:O78">SUBTOTAL(9,I63:I77)</f>
        <v>346739577.7409878</v>
      </c>
      <c r="J78" s="197">
        <f t="shared" si="5"/>
        <v>300908146.008</v>
      </c>
      <c r="K78" s="197">
        <f t="shared" si="5"/>
        <v>14656950.086</v>
      </c>
      <c r="L78" s="197">
        <f t="shared" si="5"/>
        <v>317783512.32299995</v>
      </c>
      <c r="M78" s="197">
        <f t="shared" si="5"/>
        <v>28458384734.157</v>
      </c>
      <c r="N78" s="197">
        <f t="shared" si="5"/>
        <v>1432130173.704</v>
      </c>
      <c r="O78" s="197">
        <f t="shared" si="5"/>
        <v>31533650107.096</v>
      </c>
      <c r="P78" s="197"/>
      <c r="Q78" s="193"/>
      <c r="R78" s="193"/>
      <c r="S78" s="193"/>
      <c r="T78" s="193"/>
      <c r="U78" s="193"/>
      <c r="V78" s="193"/>
    </row>
    <row r="79" spans="1:22" s="185" customFormat="1" ht="15.75" customHeight="1" outlineLevel="2">
      <c r="A79" s="187" t="s">
        <v>319</v>
      </c>
      <c r="B79" s="187" t="s">
        <v>630</v>
      </c>
      <c r="C79" s="188" t="s">
        <v>791</v>
      </c>
      <c r="D79" s="188" t="s">
        <v>792</v>
      </c>
      <c r="E79" s="189" t="s">
        <v>793</v>
      </c>
      <c r="F79" s="189" t="s">
        <v>794</v>
      </c>
      <c r="G79" s="190" t="s">
        <v>221</v>
      </c>
      <c r="H79" s="191">
        <v>350000</v>
      </c>
      <c r="I79" s="191">
        <v>457362.49866907514</v>
      </c>
      <c r="J79" s="191" t="s">
        <v>212</v>
      </c>
      <c r="K79" s="191" t="s">
        <v>212</v>
      </c>
      <c r="L79" s="191">
        <v>457362.499</v>
      </c>
      <c r="M79" s="191" t="s">
        <v>212</v>
      </c>
      <c r="N79" s="191" t="s">
        <v>212</v>
      </c>
      <c r="O79" s="191">
        <v>45384069.487</v>
      </c>
      <c r="P79" s="191">
        <v>350000</v>
      </c>
      <c r="Q79" s="187" t="s">
        <v>636</v>
      </c>
      <c r="R79" s="187" t="s">
        <v>712</v>
      </c>
      <c r="S79" s="187" t="s">
        <v>596</v>
      </c>
      <c r="T79" s="187" t="s">
        <v>349</v>
      </c>
      <c r="U79" s="187" t="s">
        <v>653</v>
      </c>
      <c r="V79" s="187"/>
    </row>
    <row r="80" spans="1:22" s="185" customFormat="1" ht="15.75" customHeight="1" outlineLevel="2">
      <c r="A80" s="187" t="s">
        <v>319</v>
      </c>
      <c r="B80" s="187" t="s">
        <v>629</v>
      </c>
      <c r="C80" s="188" t="s">
        <v>795</v>
      </c>
      <c r="D80" s="188" t="s">
        <v>796</v>
      </c>
      <c r="E80" s="189" t="s">
        <v>793</v>
      </c>
      <c r="F80" s="189" t="s">
        <v>794</v>
      </c>
      <c r="G80" s="190" t="s">
        <v>221</v>
      </c>
      <c r="H80" s="191">
        <v>68000000</v>
      </c>
      <c r="I80" s="191">
        <v>88858999.74142031</v>
      </c>
      <c r="J80" s="191" t="s">
        <v>212</v>
      </c>
      <c r="K80" s="191">
        <v>215668.51</v>
      </c>
      <c r="L80" s="191">
        <v>88858999.741</v>
      </c>
      <c r="M80" s="191" t="s">
        <v>212</v>
      </c>
      <c r="N80" s="191">
        <v>20961890.88</v>
      </c>
      <c r="O80" s="191">
        <v>8817476357.521</v>
      </c>
      <c r="P80" s="191">
        <v>68000000</v>
      </c>
      <c r="Q80" s="187" t="s">
        <v>636</v>
      </c>
      <c r="R80" s="187" t="s">
        <v>712</v>
      </c>
      <c r="S80" s="187" t="s">
        <v>596</v>
      </c>
      <c r="T80" s="187" t="s">
        <v>349</v>
      </c>
      <c r="U80" s="187" t="s">
        <v>653</v>
      </c>
      <c r="V80" s="187"/>
    </row>
    <row r="81" spans="1:22" s="185" customFormat="1" ht="15.75" customHeight="1" outlineLevel="2">
      <c r="A81" s="187" t="s">
        <v>319</v>
      </c>
      <c r="B81" s="187" t="s">
        <v>629</v>
      </c>
      <c r="C81" s="188" t="s">
        <v>195</v>
      </c>
      <c r="D81" s="188" t="s">
        <v>196</v>
      </c>
      <c r="E81" s="189" t="s">
        <v>197</v>
      </c>
      <c r="F81" s="189" t="s">
        <v>491</v>
      </c>
      <c r="G81" s="190" t="s">
        <v>221</v>
      </c>
      <c r="H81" s="191">
        <v>20000000</v>
      </c>
      <c r="I81" s="191">
        <v>26134999.923947148</v>
      </c>
      <c r="J81" s="191">
        <v>25079185.567</v>
      </c>
      <c r="K81" s="191">
        <v>612718.76</v>
      </c>
      <c r="L81" s="191">
        <v>25442506.659</v>
      </c>
      <c r="M81" s="191">
        <v>2371863710.377</v>
      </c>
      <c r="N81" s="191">
        <v>59991301.72</v>
      </c>
      <c r="O81" s="191">
        <v>2524659309.639</v>
      </c>
      <c r="P81" s="191">
        <v>19470064.46</v>
      </c>
      <c r="Q81" s="187" t="s">
        <v>636</v>
      </c>
      <c r="R81" s="187" t="s">
        <v>712</v>
      </c>
      <c r="S81" s="187" t="s">
        <v>596</v>
      </c>
      <c r="T81" s="187" t="s">
        <v>244</v>
      </c>
      <c r="U81" s="187" t="s">
        <v>653</v>
      </c>
      <c r="V81" s="187"/>
    </row>
    <row r="82" spans="1:22" s="185" customFormat="1" ht="15.75" customHeight="1" outlineLevel="2">
      <c r="A82" s="187" t="s">
        <v>319</v>
      </c>
      <c r="B82" s="187" t="s">
        <v>629</v>
      </c>
      <c r="C82" s="188" t="s">
        <v>983</v>
      </c>
      <c r="D82" s="188" t="s">
        <v>984</v>
      </c>
      <c r="E82" s="189" t="s">
        <v>985</v>
      </c>
      <c r="F82" s="189" t="s">
        <v>986</v>
      </c>
      <c r="G82" s="190" t="s">
        <v>221</v>
      </c>
      <c r="H82" s="191">
        <v>68967879.65</v>
      </c>
      <c r="I82" s="191">
        <v>90123776.47037731</v>
      </c>
      <c r="J82" s="191">
        <v>86765040.62</v>
      </c>
      <c r="K82" s="191" t="s">
        <v>212</v>
      </c>
      <c r="L82" s="191">
        <v>90123776.47</v>
      </c>
      <c r="M82" s="191">
        <v>8205802801.252</v>
      </c>
      <c r="N82" s="191" t="s">
        <v>212</v>
      </c>
      <c r="O82" s="191">
        <v>8942980121.209</v>
      </c>
      <c r="P82" s="191">
        <v>68967879.65</v>
      </c>
      <c r="Q82" s="187" t="s">
        <v>636</v>
      </c>
      <c r="R82" s="187" t="s">
        <v>712</v>
      </c>
      <c r="S82" s="187" t="s">
        <v>596</v>
      </c>
      <c r="T82" s="187" t="s">
        <v>248</v>
      </c>
      <c r="U82" s="187" t="s">
        <v>653</v>
      </c>
      <c r="V82" s="187"/>
    </row>
    <row r="83" spans="1:22" s="185" customFormat="1" ht="15.75" customHeight="1" outlineLevel="2">
      <c r="A83" s="187" t="s">
        <v>319</v>
      </c>
      <c r="B83" s="187" t="s">
        <v>629</v>
      </c>
      <c r="C83" s="188" t="s">
        <v>192</v>
      </c>
      <c r="D83" s="188" t="s">
        <v>193</v>
      </c>
      <c r="E83" s="189" t="s">
        <v>194</v>
      </c>
      <c r="F83" s="189" t="s">
        <v>263</v>
      </c>
      <c r="G83" s="190" t="s">
        <v>221</v>
      </c>
      <c r="H83" s="191">
        <v>26500000</v>
      </c>
      <c r="I83" s="191">
        <v>34628874.89922997</v>
      </c>
      <c r="J83" s="191">
        <v>23982132.671</v>
      </c>
      <c r="K83" s="191">
        <v>10083972.85</v>
      </c>
      <c r="L83" s="191">
        <v>14608252.868</v>
      </c>
      <c r="M83" s="191">
        <v>2268109944.325</v>
      </c>
      <c r="N83" s="191">
        <v>966587714.81</v>
      </c>
      <c r="O83" s="191">
        <v>1449576572.628</v>
      </c>
      <c r="P83" s="191">
        <v>11179072.44</v>
      </c>
      <c r="Q83" s="187" t="s">
        <v>636</v>
      </c>
      <c r="R83" s="187" t="s">
        <v>712</v>
      </c>
      <c r="S83" s="187" t="s">
        <v>596</v>
      </c>
      <c r="T83" s="187" t="s">
        <v>248</v>
      </c>
      <c r="U83" s="187" t="s">
        <v>653</v>
      </c>
      <c r="V83" s="187"/>
    </row>
    <row r="84" spans="1:22" s="185" customFormat="1" ht="15.75" customHeight="1" outlineLevel="2">
      <c r="A84" s="187" t="s">
        <v>319</v>
      </c>
      <c r="B84" s="187" t="s">
        <v>629</v>
      </c>
      <c r="C84" s="188" t="s">
        <v>320</v>
      </c>
      <c r="D84" s="188" t="s">
        <v>321</v>
      </c>
      <c r="E84" s="189" t="s">
        <v>322</v>
      </c>
      <c r="F84" s="189" t="s">
        <v>267</v>
      </c>
      <c r="G84" s="190" t="s">
        <v>221</v>
      </c>
      <c r="H84" s="191">
        <v>70200000</v>
      </c>
      <c r="I84" s="191">
        <v>91733849.73305449</v>
      </c>
      <c r="J84" s="191">
        <v>83479287.849</v>
      </c>
      <c r="K84" s="191" t="s">
        <v>212</v>
      </c>
      <c r="L84" s="191">
        <v>86710829.894</v>
      </c>
      <c r="M84" s="191">
        <v>7895052767.574</v>
      </c>
      <c r="N84" s="191" t="s">
        <v>212</v>
      </c>
      <c r="O84" s="191">
        <v>8604313516.472</v>
      </c>
      <c r="P84" s="191">
        <v>66356097.3</v>
      </c>
      <c r="Q84" s="187" t="s">
        <v>636</v>
      </c>
      <c r="R84" s="187" t="s">
        <v>712</v>
      </c>
      <c r="S84" s="187" t="s">
        <v>225</v>
      </c>
      <c r="T84" s="187" t="s">
        <v>253</v>
      </c>
      <c r="U84" s="187" t="s">
        <v>653</v>
      </c>
      <c r="V84" s="187"/>
    </row>
    <row r="85" spans="1:22" s="185" customFormat="1" ht="15.75" customHeight="1" outlineLevel="2">
      <c r="A85" s="187" t="s">
        <v>319</v>
      </c>
      <c r="B85" s="187" t="s">
        <v>629</v>
      </c>
      <c r="C85" s="188" t="s">
        <v>723</v>
      </c>
      <c r="D85" s="188" t="s">
        <v>724</v>
      </c>
      <c r="E85" s="189" t="s">
        <v>725</v>
      </c>
      <c r="F85" s="189" t="s">
        <v>797</v>
      </c>
      <c r="G85" s="190" t="s">
        <v>221</v>
      </c>
      <c r="H85" s="191">
        <v>33440000</v>
      </c>
      <c r="I85" s="191">
        <v>43697719.87283964</v>
      </c>
      <c r="J85" s="191">
        <v>42069191.819</v>
      </c>
      <c r="K85" s="191">
        <v>13838465.79</v>
      </c>
      <c r="L85" s="191">
        <v>29693163.301</v>
      </c>
      <c r="M85" s="191">
        <v>3978693372.428</v>
      </c>
      <c r="N85" s="191">
        <v>1344340864.86</v>
      </c>
      <c r="O85" s="191">
        <v>2946451863.604</v>
      </c>
      <c r="P85" s="191">
        <v>22722910.57</v>
      </c>
      <c r="Q85" s="187" t="s">
        <v>636</v>
      </c>
      <c r="R85" s="187" t="s">
        <v>712</v>
      </c>
      <c r="S85" s="187" t="s">
        <v>225</v>
      </c>
      <c r="T85" s="187" t="s">
        <v>253</v>
      </c>
      <c r="U85" s="187" t="s">
        <v>653</v>
      </c>
      <c r="V85" s="187"/>
    </row>
    <row r="86" spans="1:22" s="198" customFormat="1" ht="15.75" customHeight="1" outlineLevel="1">
      <c r="A86" s="193" t="s">
        <v>65</v>
      </c>
      <c r="B86" s="193"/>
      <c r="C86" s="194"/>
      <c r="D86" s="194"/>
      <c r="E86" s="195"/>
      <c r="F86" s="195"/>
      <c r="G86" s="196"/>
      <c r="H86" s="197"/>
      <c r="I86" s="197">
        <f aca="true" t="shared" si="6" ref="I86:O86">SUBTOTAL(9,I79:I85)</f>
        <v>375635583.13953793</v>
      </c>
      <c r="J86" s="197">
        <f t="shared" si="6"/>
        <v>261374838.52600002</v>
      </c>
      <c r="K86" s="197">
        <f t="shared" si="6"/>
        <v>24750825.909999996</v>
      </c>
      <c r="L86" s="197">
        <f t="shared" si="6"/>
        <v>335894891.432</v>
      </c>
      <c r="M86" s="197">
        <f t="shared" si="6"/>
        <v>24719522595.956</v>
      </c>
      <c r="N86" s="197">
        <f t="shared" si="6"/>
        <v>2391881772.27</v>
      </c>
      <c r="O86" s="197">
        <f t="shared" si="6"/>
        <v>33330841810.559998</v>
      </c>
      <c r="P86" s="197"/>
      <c r="Q86" s="193"/>
      <c r="R86" s="193"/>
      <c r="S86" s="193"/>
      <c r="T86" s="193"/>
      <c r="U86" s="193"/>
      <c r="V86" s="193"/>
    </row>
    <row r="87" spans="1:22" s="185" customFormat="1" ht="15.75" customHeight="1" outlineLevel="2">
      <c r="A87" s="187" t="s">
        <v>180</v>
      </c>
      <c r="B87" s="187" t="s">
        <v>630</v>
      </c>
      <c r="C87" s="188" t="s">
        <v>181</v>
      </c>
      <c r="D87" s="188" t="s">
        <v>182</v>
      </c>
      <c r="E87" s="189" t="s">
        <v>183</v>
      </c>
      <c r="F87" s="189" t="s">
        <v>336</v>
      </c>
      <c r="G87" s="190" t="s">
        <v>217</v>
      </c>
      <c r="H87" s="191">
        <v>48863740</v>
      </c>
      <c r="I87" s="191">
        <v>48863740</v>
      </c>
      <c r="J87" s="191">
        <v>14662240</v>
      </c>
      <c r="K87" s="191" t="s">
        <v>212</v>
      </c>
      <c r="L87" s="191">
        <v>14662240</v>
      </c>
      <c r="M87" s="191">
        <v>1386681193.313</v>
      </c>
      <c r="N87" s="191" t="s">
        <v>212</v>
      </c>
      <c r="O87" s="191">
        <v>1454933714.362</v>
      </c>
      <c r="P87" s="191">
        <v>14662240</v>
      </c>
      <c r="Q87" s="187" t="s">
        <v>636</v>
      </c>
      <c r="R87" s="187" t="s">
        <v>712</v>
      </c>
      <c r="S87" s="187" t="s">
        <v>330</v>
      </c>
      <c r="T87" s="187" t="s">
        <v>921</v>
      </c>
      <c r="U87" s="187" t="s">
        <v>648</v>
      </c>
      <c r="V87" s="187"/>
    </row>
    <row r="88" spans="1:22" s="198" customFormat="1" ht="15.75" customHeight="1" outlineLevel="1">
      <c r="A88" s="193" t="s">
        <v>66</v>
      </c>
      <c r="B88" s="193"/>
      <c r="C88" s="194"/>
      <c r="D88" s="194"/>
      <c r="E88" s="195"/>
      <c r="F88" s="195"/>
      <c r="G88" s="196"/>
      <c r="H88" s="197"/>
      <c r="I88" s="197">
        <f aca="true" t="shared" si="7" ref="I88:O88">SUBTOTAL(9,I87:I87)</f>
        <v>48863740</v>
      </c>
      <c r="J88" s="197">
        <f t="shared" si="7"/>
        <v>14662240</v>
      </c>
      <c r="K88" s="197">
        <f t="shared" si="7"/>
        <v>0</v>
      </c>
      <c r="L88" s="197">
        <f t="shared" si="7"/>
        <v>14662240</v>
      </c>
      <c r="M88" s="197">
        <f t="shared" si="7"/>
        <v>1386681193.313</v>
      </c>
      <c r="N88" s="197">
        <f t="shared" si="7"/>
        <v>0</v>
      </c>
      <c r="O88" s="197">
        <f t="shared" si="7"/>
        <v>1454933714.362</v>
      </c>
      <c r="P88" s="197"/>
      <c r="Q88" s="193"/>
      <c r="R88" s="193"/>
      <c r="S88" s="193"/>
      <c r="T88" s="193"/>
      <c r="U88" s="193"/>
      <c r="V88" s="193"/>
    </row>
    <row r="89" spans="1:22" s="185" customFormat="1" ht="15.75" customHeight="1" outlineLevel="2">
      <c r="A89" s="187" t="s">
        <v>327</v>
      </c>
      <c r="B89" s="187" t="s">
        <v>630</v>
      </c>
      <c r="C89" s="188" t="s">
        <v>806</v>
      </c>
      <c r="D89" s="188" t="s">
        <v>807</v>
      </c>
      <c r="E89" s="189" t="s">
        <v>808</v>
      </c>
      <c r="F89" s="189" t="s">
        <v>263</v>
      </c>
      <c r="G89" s="190" t="s">
        <v>221</v>
      </c>
      <c r="H89" s="191">
        <v>4600000</v>
      </c>
      <c r="I89" s="191">
        <v>6011049.982507844</v>
      </c>
      <c r="J89" s="191">
        <v>4524464.839</v>
      </c>
      <c r="K89" s="191" t="s">
        <v>212</v>
      </c>
      <c r="L89" s="191">
        <v>4699610.061</v>
      </c>
      <c r="M89" s="191">
        <v>427901214.421</v>
      </c>
      <c r="N89" s="191" t="s">
        <v>212</v>
      </c>
      <c r="O89" s="191">
        <v>466342190.653</v>
      </c>
      <c r="P89" s="191">
        <v>3596411</v>
      </c>
      <c r="Q89" s="187" t="s">
        <v>636</v>
      </c>
      <c r="R89" s="187" t="s">
        <v>712</v>
      </c>
      <c r="S89" s="187" t="s">
        <v>228</v>
      </c>
      <c r="T89" s="187" t="s">
        <v>786</v>
      </c>
      <c r="U89" s="187" t="s">
        <v>653</v>
      </c>
      <c r="V89" s="187"/>
    </row>
    <row r="90" spans="1:22" s="185" customFormat="1" ht="15.75" customHeight="1" outlineLevel="2">
      <c r="A90" s="187" t="s">
        <v>327</v>
      </c>
      <c r="B90" s="187" t="s">
        <v>630</v>
      </c>
      <c r="C90" s="188" t="s">
        <v>555</v>
      </c>
      <c r="D90" s="188" t="s">
        <v>556</v>
      </c>
      <c r="E90" s="189" t="s">
        <v>557</v>
      </c>
      <c r="F90" s="189" t="s">
        <v>54</v>
      </c>
      <c r="G90" s="190" t="s">
        <v>221</v>
      </c>
      <c r="H90" s="191">
        <v>10000000</v>
      </c>
      <c r="I90" s="191">
        <v>13067499.961973574</v>
      </c>
      <c r="J90" s="191">
        <v>12580499.946</v>
      </c>
      <c r="K90" s="191" t="s">
        <v>212</v>
      </c>
      <c r="L90" s="191">
        <v>13067499.962</v>
      </c>
      <c r="M90" s="191">
        <v>1189800649.649</v>
      </c>
      <c r="N90" s="191" t="s">
        <v>212</v>
      </c>
      <c r="O90" s="191">
        <v>1296687699.635</v>
      </c>
      <c r="P90" s="191">
        <v>10000000</v>
      </c>
      <c r="Q90" s="187" t="s">
        <v>636</v>
      </c>
      <c r="R90" s="187" t="s">
        <v>712</v>
      </c>
      <c r="S90" s="187" t="s">
        <v>596</v>
      </c>
      <c r="T90" s="187" t="s">
        <v>352</v>
      </c>
      <c r="U90" s="187" t="s">
        <v>653</v>
      </c>
      <c r="V90" s="187"/>
    </row>
    <row r="91" spans="1:22" s="185" customFormat="1" ht="15.75" customHeight="1" outlineLevel="2">
      <c r="A91" s="187" t="s">
        <v>327</v>
      </c>
      <c r="B91" s="187" t="s">
        <v>630</v>
      </c>
      <c r="C91" s="188">
        <v>10218</v>
      </c>
      <c r="D91" s="188" t="s">
        <v>524</v>
      </c>
      <c r="E91" s="189" t="s">
        <v>416</v>
      </c>
      <c r="F91" s="189" t="s">
        <v>263</v>
      </c>
      <c r="G91" s="190" t="s">
        <v>221</v>
      </c>
      <c r="H91" s="191">
        <v>5000000</v>
      </c>
      <c r="I91" s="191">
        <v>6533749.980986787</v>
      </c>
      <c r="J91" s="191">
        <v>531777.418</v>
      </c>
      <c r="K91" s="191" t="s">
        <v>212</v>
      </c>
      <c r="L91" s="191">
        <v>552362.897</v>
      </c>
      <c r="M91" s="191">
        <v>50292843.716</v>
      </c>
      <c r="N91" s="191" t="s">
        <v>212</v>
      </c>
      <c r="O91" s="191">
        <v>54810956.646</v>
      </c>
      <c r="P91" s="191">
        <v>422699.75</v>
      </c>
      <c r="Q91" s="187" t="s">
        <v>636</v>
      </c>
      <c r="R91" s="187" t="s">
        <v>712</v>
      </c>
      <c r="S91" s="187" t="s">
        <v>596</v>
      </c>
      <c r="T91" s="187" t="s">
        <v>248</v>
      </c>
      <c r="U91" s="187" t="s">
        <v>653</v>
      </c>
      <c r="V91" s="187"/>
    </row>
    <row r="92" spans="1:22" s="185" customFormat="1" ht="15.75" customHeight="1" outlineLevel="2">
      <c r="A92" s="187" t="s">
        <v>327</v>
      </c>
      <c r="B92" s="187" t="s">
        <v>630</v>
      </c>
      <c r="C92" s="188">
        <v>10231</v>
      </c>
      <c r="D92" s="188" t="s">
        <v>35</v>
      </c>
      <c r="E92" s="189" t="s">
        <v>36</v>
      </c>
      <c r="F92" s="189" t="s">
        <v>37</v>
      </c>
      <c r="G92" s="190" t="s">
        <v>221</v>
      </c>
      <c r="H92" s="191">
        <v>950000</v>
      </c>
      <c r="I92" s="191">
        <v>1241412.4963874896</v>
      </c>
      <c r="J92" s="191">
        <v>1184521.766</v>
      </c>
      <c r="K92" s="191">
        <v>72597.551</v>
      </c>
      <c r="L92" s="191">
        <v>1158834.508</v>
      </c>
      <c r="M92" s="191">
        <v>112026133.482</v>
      </c>
      <c r="N92" s="191">
        <v>7076446.802</v>
      </c>
      <c r="O92" s="191">
        <v>114991119.721</v>
      </c>
      <c r="P92" s="191">
        <v>886806.59</v>
      </c>
      <c r="Q92" s="187" t="s">
        <v>636</v>
      </c>
      <c r="R92" s="187" t="s">
        <v>712</v>
      </c>
      <c r="S92" s="187" t="s">
        <v>596</v>
      </c>
      <c r="T92" s="187" t="s">
        <v>248</v>
      </c>
      <c r="U92" s="187" t="s">
        <v>653</v>
      </c>
      <c r="V92" s="187"/>
    </row>
    <row r="93" spans="1:22" s="185" customFormat="1" ht="15.75" customHeight="1" outlineLevel="2">
      <c r="A93" s="187" t="s">
        <v>327</v>
      </c>
      <c r="B93" s="187" t="s">
        <v>630</v>
      </c>
      <c r="C93" s="188" t="s">
        <v>809</v>
      </c>
      <c r="D93" s="188" t="s">
        <v>810</v>
      </c>
      <c r="E93" s="189" t="s">
        <v>811</v>
      </c>
      <c r="F93" s="189" t="s">
        <v>558</v>
      </c>
      <c r="G93" s="190" t="s">
        <v>221</v>
      </c>
      <c r="H93" s="191">
        <v>10000000</v>
      </c>
      <c r="I93" s="191">
        <v>13067499.961973574</v>
      </c>
      <c r="J93" s="191" t="s">
        <v>212</v>
      </c>
      <c r="K93" s="191" t="s">
        <v>212</v>
      </c>
      <c r="L93" s="191">
        <v>13067499.962</v>
      </c>
      <c r="M93" s="191" t="s">
        <v>212</v>
      </c>
      <c r="N93" s="191" t="s">
        <v>212</v>
      </c>
      <c r="O93" s="191">
        <v>1296687699.635</v>
      </c>
      <c r="P93" s="191">
        <v>10000000</v>
      </c>
      <c r="Q93" s="187" t="s">
        <v>636</v>
      </c>
      <c r="R93" s="187" t="s">
        <v>712</v>
      </c>
      <c r="S93" s="187" t="s">
        <v>232</v>
      </c>
      <c r="T93" s="187" t="s">
        <v>786</v>
      </c>
      <c r="U93" s="187" t="s">
        <v>653</v>
      </c>
      <c r="V93" s="187"/>
    </row>
    <row r="94" spans="1:22" s="185" customFormat="1" ht="15.75" customHeight="1" outlineLevel="2">
      <c r="A94" s="187" t="s">
        <v>327</v>
      </c>
      <c r="B94" s="187" t="s">
        <v>630</v>
      </c>
      <c r="C94" s="188">
        <v>10225</v>
      </c>
      <c r="D94" s="188" t="s">
        <v>527</v>
      </c>
      <c r="E94" s="189" t="s">
        <v>528</v>
      </c>
      <c r="F94" s="189" t="s">
        <v>263</v>
      </c>
      <c r="G94" s="190" t="s">
        <v>221</v>
      </c>
      <c r="H94" s="191">
        <v>2556459</v>
      </c>
      <c r="I94" s="191">
        <v>3340652.7885287004</v>
      </c>
      <c r="J94" s="191">
        <v>266532.686</v>
      </c>
      <c r="K94" s="191">
        <v>146213.5</v>
      </c>
      <c r="L94" s="191">
        <v>131147.729</v>
      </c>
      <c r="M94" s="191">
        <v>25207325.968</v>
      </c>
      <c r="N94" s="191">
        <v>14184400.904</v>
      </c>
      <c r="O94" s="191">
        <v>13013785.971</v>
      </c>
      <c r="P94" s="191">
        <v>100361.76</v>
      </c>
      <c r="Q94" s="187" t="s">
        <v>636</v>
      </c>
      <c r="R94" s="187" t="s">
        <v>712</v>
      </c>
      <c r="S94" s="187" t="s">
        <v>232</v>
      </c>
      <c r="T94" s="187" t="s">
        <v>529</v>
      </c>
      <c r="U94" s="187" t="s">
        <v>653</v>
      </c>
      <c r="V94" s="187"/>
    </row>
    <row r="95" spans="1:22" s="185" customFormat="1" ht="15.75" customHeight="1" outlineLevel="2">
      <c r="A95" s="187" t="s">
        <v>327</v>
      </c>
      <c r="B95" s="187" t="s">
        <v>630</v>
      </c>
      <c r="C95" s="188">
        <v>10226</v>
      </c>
      <c r="D95" s="188" t="s">
        <v>530</v>
      </c>
      <c r="E95" s="189" t="s">
        <v>531</v>
      </c>
      <c r="F95" s="189" t="s">
        <v>185</v>
      </c>
      <c r="G95" s="190" t="s">
        <v>221</v>
      </c>
      <c r="H95" s="191">
        <v>19800000</v>
      </c>
      <c r="I95" s="191">
        <v>25873649.924707677</v>
      </c>
      <c r="J95" s="191">
        <v>8319470.675</v>
      </c>
      <c r="K95" s="191">
        <v>2120842.412</v>
      </c>
      <c r="L95" s="191">
        <v>6479891.783</v>
      </c>
      <c r="M95" s="191">
        <v>786813851.314</v>
      </c>
      <c r="N95" s="191">
        <v>203284832.488</v>
      </c>
      <c r="O95" s="191">
        <v>642999502.19</v>
      </c>
      <c r="P95" s="191">
        <v>4958784.62</v>
      </c>
      <c r="Q95" s="187" t="s">
        <v>636</v>
      </c>
      <c r="R95" s="187" t="s">
        <v>235</v>
      </c>
      <c r="S95" s="187" t="s">
        <v>330</v>
      </c>
      <c r="T95" s="187" t="s">
        <v>349</v>
      </c>
      <c r="U95" s="187" t="s">
        <v>653</v>
      </c>
      <c r="V95" s="187"/>
    </row>
    <row r="96" spans="1:22" s="185" customFormat="1" ht="15.75" customHeight="1" outlineLevel="2">
      <c r="A96" s="187" t="s">
        <v>327</v>
      </c>
      <c r="B96" s="187" t="s">
        <v>630</v>
      </c>
      <c r="C96" s="188">
        <v>10227</v>
      </c>
      <c r="D96" s="188" t="s">
        <v>801</v>
      </c>
      <c r="E96" s="189" t="s">
        <v>802</v>
      </c>
      <c r="F96" s="189" t="s">
        <v>263</v>
      </c>
      <c r="G96" s="190" t="s">
        <v>221</v>
      </c>
      <c r="H96" s="191">
        <v>7000000</v>
      </c>
      <c r="I96" s="191">
        <v>9147249.973381503</v>
      </c>
      <c r="J96" s="191">
        <v>8806349.962</v>
      </c>
      <c r="K96" s="191" t="s">
        <v>212</v>
      </c>
      <c r="L96" s="191">
        <v>9147249.973</v>
      </c>
      <c r="M96" s="191">
        <v>832860454.755</v>
      </c>
      <c r="N96" s="191" t="s">
        <v>212</v>
      </c>
      <c r="O96" s="191">
        <v>907681389.745</v>
      </c>
      <c r="P96" s="191">
        <v>7000000</v>
      </c>
      <c r="Q96" s="187" t="s">
        <v>636</v>
      </c>
      <c r="R96" s="187" t="s">
        <v>712</v>
      </c>
      <c r="S96" s="187" t="s">
        <v>330</v>
      </c>
      <c r="T96" s="187" t="s">
        <v>921</v>
      </c>
      <c r="U96" s="187" t="s">
        <v>653</v>
      </c>
      <c r="V96" s="187"/>
    </row>
    <row r="97" spans="1:22" s="185" customFormat="1" ht="15.75" customHeight="1" outlineLevel="2">
      <c r="A97" s="187" t="s">
        <v>327</v>
      </c>
      <c r="B97" s="187" t="s">
        <v>630</v>
      </c>
      <c r="C97" s="188">
        <v>200566380</v>
      </c>
      <c r="D97" s="188" t="s">
        <v>532</v>
      </c>
      <c r="E97" s="189" t="s">
        <v>533</v>
      </c>
      <c r="F97" s="189" t="s">
        <v>336</v>
      </c>
      <c r="G97" s="190" t="s">
        <v>221</v>
      </c>
      <c r="H97" s="191">
        <v>15000000</v>
      </c>
      <c r="I97" s="191">
        <v>19601249.942960363</v>
      </c>
      <c r="J97" s="191">
        <v>18094124.206</v>
      </c>
      <c r="K97" s="191">
        <v>512532.653</v>
      </c>
      <c r="L97" s="191">
        <v>18280204.102</v>
      </c>
      <c r="M97" s="191">
        <v>1711251605.87</v>
      </c>
      <c r="N97" s="191">
        <v>49070898.743</v>
      </c>
      <c r="O97" s="191">
        <v>1813944203.146</v>
      </c>
      <c r="P97" s="191">
        <v>13989060</v>
      </c>
      <c r="Q97" s="187" t="s">
        <v>636</v>
      </c>
      <c r="R97" s="187" t="s">
        <v>712</v>
      </c>
      <c r="S97" s="187" t="s">
        <v>330</v>
      </c>
      <c r="T97" s="187" t="s">
        <v>921</v>
      </c>
      <c r="U97" s="187" t="s">
        <v>653</v>
      </c>
      <c r="V97" s="187"/>
    </row>
    <row r="98" spans="1:22" s="185" customFormat="1" ht="15.75" customHeight="1" outlineLevel="2">
      <c r="A98" s="187" t="s">
        <v>327</v>
      </c>
      <c r="B98" s="187" t="s">
        <v>630</v>
      </c>
      <c r="C98" s="188">
        <v>200966150</v>
      </c>
      <c r="D98" s="188" t="s">
        <v>804</v>
      </c>
      <c r="E98" s="189" t="s">
        <v>53</v>
      </c>
      <c r="F98" s="189" t="s">
        <v>37</v>
      </c>
      <c r="G98" s="190" t="s">
        <v>221</v>
      </c>
      <c r="H98" s="191">
        <v>8000000</v>
      </c>
      <c r="I98" s="191">
        <v>10453999.96957886</v>
      </c>
      <c r="J98" s="191">
        <v>10064399.957</v>
      </c>
      <c r="K98" s="191">
        <v>2526010.196</v>
      </c>
      <c r="L98" s="191">
        <v>7949488.154</v>
      </c>
      <c r="M98" s="191">
        <v>951840519.72</v>
      </c>
      <c r="N98" s="191">
        <v>246948579.96</v>
      </c>
      <c r="O98" s="191">
        <v>788827513.871</v>
      </c>
      <c r="P98" s="191">
        <v>6083404</v>
      </c>
      <c r="Q98" s="187" t="s">
        <v>636</v>
      </c>
      <c r="R98" s="187" t="s">
        <v>712</v>
      </c>
      <c r="S98" s="187" t="s">
        <v>330</v>
      </c>
      <c r="T98" s="187" t="s">
        <v>921</v>
      </c>
      <c r="U98" s="187" t="s">
        <v>653</v>
      </c>
      <c r="V98" s="187"/>
    </row>
    <row r="99" spans="1:22" s="185" customFormat="1" ht="15.75" customHeight="1" outlineLevel="2">
      <c r="A99" s="187" t="s">
        <v>327</v>
      </c>
      <c r="B99" s="187" t="s">
        <v>630</v>
      </c>
      <c r="C99" s="188">
        <v>201067099</v>
      </c>
      <c r="D99" s="188" t="s">
        <v>805</v>
      </c>
      <c r="E99" s="189" t="s">
        <v>53</v>
      </c>
      <c r="F99" s="189" t="s">
        <v>37</v>
      </c>
      <c r="G99" s="190" t="s">
        <v>221</v>
      </c>
      <c r="H99" s="191">
        <v>4000000</v>
      </c>
      <c r="I99" s="191">
        <v>5226999.98478943</v>
      </c>
      <c r="J99" s="191">
        <v>5032199.978</v>
      </c>
      <c r="K99" s="191" t="s">
        <v>212</v>
      </c>
      <c r="L99" s="191">
        <v>5226999.985</v>
      </c>
      <c r="M99" s="191">
        <v>475920259.86</v>
      </c>
      <c r="N99" s="191" t="s">
        <v>212</v>
      </c>
      <c r="O99" s="191">
        <v>518675079.854</v>
      </c>
      <c r="P99" s="191">
        <v>4000000</v>
      </c>
      <c r="Q99" s="187" t="s">
        <v>636</v>
      </c>
      <c r="R99" s="187" t="s">
        <v>712</v>
      </c>
      <c r="S99" s="187" t="s">
        <v>330</v>
      </c>
      <c r="T99" s="187" t="s">
        <v>921</v>
      </c>
      <c r="U99" s="187" t="s">
        <v>653</v>
      </c>
      <c r="V99" s="187"/>
    </row>
    <row r="100" spans="1:22" s="185" customFormat="1" ht="15.75" customHeight="1" outlineLevel="2">
      <c r="A100" s="187" t="s">
        <v>327</v>
      </c>
      <c r="B100" s="187" t="s">
        <v>630</v>
      </c>
      <c r="C100" s="188">
        <v>200866517</v>
      </c>
      <c r="D100" s="188" t="s">
        <v>534</v>
      </c>
      <c r="E100" s="189" t="s">
        <v>535</v>
      </c>
      <c r="F100" s="189" t="s">
        <v>554</v>
      </c>
      <c r="G100" s="190" t="s">
        <v>221</v>
      </c>
      <c r="H100" s="191">
        <v>5383057.83</v>
      </c>
      <c r="I100" s="191">
        <v>7034310.798882656</v>
      </c>
      <c r="J100" s="191">
        <v>6016773.568</v>
      </c>
      <c r="K100" s="191">
        <v>3000829.782</v>
      </c>
      <c r="L100" s="191">
        <v>3224802.776</v>
      </c>
      <c r="M100" s="191">
        <v>569036296.716</v>
      </c>
      <c r="N100" s="191">
        <v>291909375.958</v>
      </c>
      <c r="O100" s="191">
        <v>319997100.114</v>
      </c>
      <c r="P100" s="191">
        <v>2467803.93</v>
      </c>
      <c r="Q100" s="187" t="s">
        <v>636</v>
      </c>
      <c r="R100" s="187" t="s">
        <v>712</v>
      </c>
      <c r="S100" s="187" t="s">
        <v>330</v>
      </c>
      <c r="T100" s="187" t="s">
        <v>134</v>
      </c>
      <c r="U100" s="187" t="s">
        <v>653</v>
      </c>
      <c r="V100" s="187"/>
    </row>
    <row r="101" spans="1:22" s="185" customFormat="1" ht="15.75" customHeight="1" outlineLevel="2">
      <c r="A101" s="187" t="s">
        <v>327</v>
      </c>
      <c r="B101" s="187" t="s">
        <v>630</v>
      </c>
      <c r="C101" s="188">
        <v>10216</v>
      </c>
      <c r="D101" s="188" t="s">
        <v>522</v>
      </c>
      <c r="E101" s="189" t="s">
        <v>523</v>
      </c>
      <c r="F101" s="189" t="s">
        <v>263</v>
      </c>
      <c r="G101" s="190" t="s">
        <v>221</v>
      </c>
      <c r="H101" s="191">
        <v>10225838</v>
      </c>
      <c r="I101" s="191">
        <v>13362613.767614793</v>
      </c>
      <c r="J101" s="191">
        <v>18476.917</v>
      </c>
      <c r="K101" s="191" t="s">
        <v>212</v>
      </c>
      <c r="L101" s="191">
        <v>19192.172</v>
      </c>
      <c r="M101" s="191">
        <v>1747454.265</v>
      </c>
      <c r="N101" s="191" t="s">
        <v>212</v>
      </c>
      <c r="O101" s="191">
        <v>1904438.741</v>
      </c>
      <c r="P101" s="191">
        <v>14686.95</v>
      </c>
      <c r="Q101" s="187" t="s">
        <v>636</v>
      </c>
      <c r="R101" s="187" t="s">
        <v>712</v>
      </c>
      <c r="S101" s="187" t="s">
        <v>330</v>
      </c>
      <c r="T101" s="187" t="s">
        <v>34</v>
      </c>
      <c r="U101" s="187" t="s">
        <v>653</v>
      </c>
      <c r="V101" s="187"/>
    </row>
    <row r="102" spans="1:22" s="185" customFormat="1" ht="15.75" customHeight="1" outlineLevel="2">
      <c r="A102" s="187" t="s">
        <v>327</v>
      </c>
      <c r="B102" s="187" t="s">
        <v>630</v>
      </c>
      <c r="C102" s="188">
        <v>10229</v>
      </c>
      <c r="D102" s="188" t="s">
        <v>328</v>
      </c>
      <c r="E102" s="189" t="s">
        <v>329</v>
      </c>
      <c r="F102" s="189" t="s">
        <v>554</v>
      </c>
      <c r="G102" s="190" t="s">
        <v>221</v>
      </c>
      <c r="H102" s="191">
        <v>3000000</v>
      </c>
      <c r="I102" s="191">
        <v>3920249.9885920724</v>
      </c>
      <c r="J102" s="191">
        <v>1440166.582</v>
      </c>
      <c r="K102" s="191">
        <v>457703.469</v>
      </c>
      <c r="L102" s="191">
        <v>1037210.02</v>
      </c>
      <c r="M102" s="191">
        <v>136203739.339</v>
      </c>
      <c r="N102" s="191">
        <v>44889490.17</v>
      </c>
      <c r="O102" s="191">
        <v>102922324.735</v>
      </c>
      <c r="P102" s="191">
        <v>793732.56</v>
      </c>
      <c r="Q102" s="187" t="s">
        <v>636</v>
      </c>
      <c r="R102" s="187" t="s">
        <v>712</v>
      </c>
      <c r="S102" s="187" t="s">
        <v>330</v>
      </c>
      <c r="T102" s="187" t="s">
        <v>34</v>
      </c>
      <c r="U102" s="187" t="s">
        <v>653</v>
      </c>
      <c r="V102" s="187"/>
    </row>
    <row r="103" spans="1:22" s="185" customFormat="1" ht="15.75" customHeight="1" outlineLevel="2">
      <c r="A103" s="187" t="s">
        <v>327</v>
      </c>
      <c r="B103" s="187" t="s">
        <v>630</v>
      </c>
      <c r="C103" s="188">
        <v>10219</v>
      </c>
      <c r="D103" s="188" t="s">
        <v>798</v>
      </c>
      <c r="E103" s="189" t="s">
        <v>525</v>
      </c>
      <c r="F103" s="189" t="s">
        <v>336</v>
      </c>
      <c r="G103" s="190" t="s">
        <v>221</v>
      </c>
      <c r="H103" s="191">
        <v>6256459.41</v>
      </c>
      <c r="I103" s="191">
        <v>8175628.310226422</v>
      </c>
      <c r="J103" s="191">
        <v>6290155.607</v>
      </c>
      <c r="K103" s="191">
        <v>564212.759</v>
      </c>
      <c r="L103" s="191">
        <v>5966444.189</v>
      </c>
      <c r="M103" s="191">
        <v>594891400.13</v>
      </c>
      <c r="N103" s="191">
        <v>56163661.55</v>
      </c>
      <c r="O103" s="191">
        <v>592050110.04</v>
      </c>
      <c r="P103" s="191">
        <v>4565865.09</v>
      </c>
      <c r="Q103" s="187" t="s">
        <v>636</v>
      </c>
      <c r="R103" s="187" t="s">
        <v>712</v>
      </c>
      <c r="S103" s="187" t="s">
        <v>330</v>
      </c>
      <c r="T103" s="187" t="s">
        <v>786</v>
      </c>
      <c r="U103" s="187" t="s">
        <v>653</v>
      </c>
      <c r="V103" s="187"/>
    </row>
    <row r="104" spans="1:22" s="185" customFormat="1" ht="15.75" customHeight="1" outlineLevel="2">
      <c r="A104" s="187" t="s">
        <v>327</v>
      </c>
      <c r="B104" s="187" t="s">
        <v>630</v>
      </c>
      <c r="C104" s="188">
        <v>10220</v>
      </c>
      <c r="D104" s="188" t="s">
        <v>799</v>
      </c>
      <c r="E104" s="189" t="s">
        <v>526</v>
      </c>
      <c r="F104" s="189" t="s">
        <v>800</v>
      </c>
      <c r="G104" s="190" t="s">
        <v>221</v>
      </c>
      <c r="H104" s="191">
        <v>6102412.3</v>
      </c>
      <c r="I104" s="191">
        <v>7974327.249819707</v>
      </c>
      <c r="J104" s="191">
        <v>246205.542</v>
      </c>
      <c r="K104" s="191">
        <v>25032.725</v>
      </c>
      <c r="L104" s="191">
        <v>229111.301</v>
      </c>
      <c r="M104" s="191">
        <v>23284886.532</v>
      </c>
      <c r="N104" s="191">
        <v>2361963.319</v>
      </c>
      <c r="O104" s="191">
        <v>22734708.736</v>
      </c>
      <c r="P104" s="191">
        <v>175329.1</v>
      </c>
      <c r="Q104" s="187" t="s">
        <v>636</v>
      </c>
      <c r="R104" s="187" t="s">
        <v>712</v>
      </c>
      <c r="S104" s="187" t="s">
        <v>330</v>
      </c>
      <c r="T104" s="187" t="s">
        <v>786</v>
      </c>
      <c r="U104" s="187" t="s">
        <v>653</v>
      </c>
      <c r="V104" s="187"/>
    </row>
    <row r="105" spans="1:22" s="185" customFormat="1" ht="15.75" customHeight="1" outlineLevel="2">
      <c r="A105" s="187" t="s">
        <v>327</v>
      </c>
      <c r="B105" s="187" t="s">
        <v>630</v>
      </c>
      <c r="C105" s="188">
        <v>10230</v>
      </c>
      <c r="D105" s="188" t="s">
        <v>803</v>
      </c>
      <c r="E105" s="189" t="s">
        <v>184</v>
      </c>
      <c r="F105" s="189" t="s">
        <v>185</v>
      </c>
      <c r="G105" s="190" t="s">
        <v>221</v>
      </c>
      <c r="H105" s="191">
        <v>8000000</v>
      </c>
      <c r="I105" s="191">
        <v>10453999.96957886</v>
      </c>
      <c r="J105" s="191">
        <v>9604512.396</v>
      </c>
      <c r="K105" s="191">
        <v>5140186.365</v>
      </c>
      <c r="L105" s="191">
        <v>4895961.426</v>
      </c>
      <c r="M105" s="191">
        <v>908346658.559</v>
      </c>
      <c r="N105" s="191">
        <v>503404014.422</v>
      </c>
      <c r="O105" s="191">
        <v>485826131.853</v>
      </c>
      <c r="P105" s="191">
        <v>3746670.32</v>
      </c>
      <c r="Q105" s="187" t="s">
        <v>636</v>
      </c>
      <c r="R105" s="187" t="s">
        <v>712</v>
      </c>
      <c r="S105" s="187" t="s">
        <v>330</v>
      </c>
      <c r="T105" s="187" t="s">
        <v>786</v>
      </c>
      <c r="U105" s="187" t="s">
        <v>653</v>
      </c>
      <c r="V105" s="187"/>
    </row>
    <row r="106" spans="1:22" s="185" customFormat="1" ht="15.75" customHeight="1" outlineLevel="2">
      <c r="A106" s="187" t="s">
        <v>327</v>
      </c>
      <c r="B106" s="187" t="s">
        <v>630</v>
      </c>
      <c r="C106" s="188">
        <v>200866533</v>
      </c>
      <c r="D106" s="188" t="s">
        <v>536</v>
      </c>
      <c r="E106" s="189" t="s">
        <v>711</v>
      </c>
      <c r="F106" s="189" t="s">
        <v>185</v>
      </c>
      <c r="G106" s="190" t="s">
        <v>221</v>
      </c>
      <c r="H106" s="191">
        <v>14860399.4</v>
      </c>
      <c r="I106" s="191">
        <v>19418826.859441213</v>
      </c>
      <c r="J106" s="191">
        <v>16721778.746</v>
      </c>
      <c r="K106" s="191">
        <v>6321171.836</v>
      </c>
      <c r="L106" s="191">
        <v>11099646.299</v>
      </c>
      <c r="M106" s="191">
        <v>1581462048.518</v>
      </c>
      <c r="N106" s="191">
        <v>618748851.611</v>
      </c>
      <c r="O106" s="191">
        <v>1101417629.124</v>
      </c>
      <c r="P106" s="191">
        <v>8494085.58</v>
      </c>
      <c r="Q106" s="187" t="s">
        <v>636</v>
      </c>
      <c r="R106" s="187" t="s">
        <v>712</v>
      </c>
      <c r="S106" s="187" t="s">
        <v>223</v>
      </c>
      <c r="T106" s="187" t="s">
        <v>352</v>
      </c>
      <c r="U106" s="187" t="s">
        <v>653</v>
      </c>
      <c r="V106" s="187"/>
    </row>
    <row r="107" spans="1:22" s="185" customFormat="1" ht="15.75" customHeight="1" outlineLevel="2">
      <c r="A107" s="187" t="s">
        <v>327</v>
      </c>
      <c r="B107" s="187" t="s">
        <v>629</v>
      </c>
      <c r="C107" s="188" t="s">
        <v>324</v>
      </c>
      <c r="D107" s="188" t="s">
        <v>325</v>
      </c>
      <c r="E107" s="189" t="s">
        <v>326</v>
      </c>
      <c r="F107" s="189" t="s">
        <v>259</v>
      </c>
      <c r="G107" s="190" t="s">
        <v>221</v>
      </c>
      <c r="H107" s="191">
        <v>41747060.16</v>
      </c>
      <c r="I107" s="191">
        <v>54552970.70533085</v>
      </c>
      <c r="J107" s="191">
        <v>10116378.758</v>
      </c>
      <c r="K107" s="191" t="s">
        <v>212</v>
      </c>
      <c r="L107" s="191">
        <v>10507990.907</v>
      </c>
      <c r="M107" s="191">
        <v>956756414.305</v>
      </c>
      <c r="N107" s="191" t="s">
        <v>212</v>
      </c>
      <c r="O107" s="191">
        <v>1042707679.09</v>
      </c>
      <c r="P107" s="191">
        <v>8041316.96</v>
      </c>
      <c r="Q107" s="187" t="s">
        <v>636</v>
      </c>
      <c r="R107" s="187" t="s">
        <v>712</v>
      </c>
      <c r="S107" s="187" t="s">
        <v>596</v>
      </c>
      <c r="T107" s="187" t="s">
        <v>244</v>
      </c>
      <c r="U107" s="187" t="s">
        <v>653</v>
      </c>
      <c r="V107" s="187"/>
    </row>
    <row r="108" spans="1:22" s="185" customFormat="1" ht="15.75" customHeight="1" outlineLevel="2">
      <c r="A108" s="187" t="s">
        <v>327</v>
      </c>
      <c r="B108" s="187" t="s">
        <v>629</v>
      </c>
      <c r="C108" s="188" t="s">
        <v>337</v>
      </c>
      <c r="D108" s="188" t="s">
        <v>338</v>
      </c>
      <c r="E108" s="189" t="s">
        <v>339</v>
      </c>
      <c r="F108" s="189" t="s">
        <v>185</v>
      </c>
      <c r="G108" s="190" t="s">
        <v>221</v>
      </c>
      <c r="H108" s="191">
        <v>11291104.59</v>
      </c>
      <c r="I108" s="191">
        <v>14754650.880046465</v>
      </c>
      <c r="J108" s="191">
        <v>14120090.572</v>
      </c>
      <c r="K108" s="191" t="s">
        <v>212</v>
      </c>
      <c r="L108" s="191">
        <v>14666689.226</v>
      </c>
      <c r="M108" s="191">
        <v>1335407416.837</v>
      </c>
      <c r="N108" s="191" t="s">
        <v>212</v>
      </c>
      <c r="O108" s="191">
        <v>1455375210.902</v>
      </c>
      <c r="P108" s="191">
        <v>11223791.29</v>
      </c>
      <c r="Q108" s="187" t="s">
        <v>636</v>
      </c>
      <c r="R108" s="187" t="s">
        <v>712</v>
      </c>
      <c r="S108" s="187" t="s">
        <v>596</v>
      </c>
      <c r="T108" s="187" t="s">
        <v>244</v>
      </c>
      <c r="U108" s="187" t="s">
        <v>653</v>
      </c>
      <c r="V108" s="187"/>
    </row>
    <row r="109" spans="1:22" s="185" customFormat="1" ht="15.75" customHeight="1" outlineLevel="2">
      <c r="A109" s="187" t="s">
        <v>327</v>
      </c>
      <c r="B109" s="187" t="s">
        <v>629</v>
      </c>
      <c r="C109" s="188" t="s">
        <v>333</v>
      </c>
      <c r="D109" s="188" t="s">
        <v>334</v>
      </c>
      <c r="E109" s="189" t="s">
        <v>335</v>
      </c>
      <c r="F109" s="189" t="s">
        <v>491</v>
      </c>
      <c r="G109" s="190" t="s">
        <v>221</v>
      </c>
      <c r="H109" s="191">
        <v>97080115.36</v>
      </c>
      <c r="I109" s="191">
        <v>126859440.37751903</v>
      </c>
      <c r="J109" s="191">
        <v>120009144.942</v>
      </c>
      <c r="K109" s="191">
        <v>1353456.03</v>
      </c>
      <c r="L109" s="191">
        <v>123289676.066</v>
      </c>
      <c r="M109" s="191">
        <v>11349863616.75</v>
      </c>
      <c r="N109" s="191">
        <v>130466969.77</v>
      </c>
      <c r="O109" s="191">
        <v>12234031521.879</v>
      </c>
      <c r="P109" s="191">
        <v>94348327.09</v>
      </c>
      <c r="Q109" s="187" t="s">
        <v>636</v>
      </c>
      <c r="R109" s="187" t="s">
        <v>712</v>
      </c>
      <c r="S109" s="187" t="s">
        <v>596</v>
      </c>
      <c r="T109" s="187" t="s">
        <v>248</v>
      </c>
      <c r="U109" s="187" t="s">
        <v>653</v>
      </c>
      <c r="V109" s="187"/>
    </row>
    <row r="110" spans="1:22" s="185" customFormat="1" ht="15.75" customHeight="1" outlineLevel="2">
      <c r="A110" s="187" t="s">
        <v>327</v>
      </c>
      <c r="B110" s="187" t="s">
        <v>629</v>
      </c>
      <c r="C110" s="188">
        <v>200465039</v>
      </c>
      <c r="D110" s="188" t="s">
        <v>328</v>
      </c>
      <c r="E110" s="189" t="s">
        <v>329</v>
      </c>
      <c r="F110" s="189" t="s">
        <v>736</v>
      </c>
      <c r="G110" s="190" t="s">
        <v>221</v>
      </c>
      <c r="H110" s="191">
        <v>4500000</v>
      </c>
      <c r="I110" s="191">
        <v>5880374.982888109</v>
      </c>
      <c r="J110" s="191">
        <v>5259535.903</v>
      </c>
      <c r="K110" s="191">
        <v>890662.04</v>
      </c>
      <c r="L110" s="191">
        <v>4556632.271</v>
      </c>
      <c r="M110" s="191">
        <v>497420552.499</v>
      </c>
      <c r="N110" s="191">
        <v>86206315.35</v>
      </c>
      <c r="O110" s="191">
        <v>452154508.122</v>
      </c>
      <c r="P110" s="191">
        <v>3486996.2</v>
      </c>
      <c r="Q110" s="187" t="s">
        <v>636</v>
      </c>
      <c r="R110" s="187" t="s">
        <v>712</v>
      </c>
      <c r="S110" s="187" t="s">
        <v>330</v>
      </c>
      <c r="T110" s="187" t="s">
        <v>34</v>
      </c>
      <c r="U110" s="187" t="s">
        <v>653</v>
      </c>
      <c r="V110" s="187"/>
    </row>
    <row r="111" spans="1:22" s="185" customFormat="1" ht="15.75" customHeight="1" outlineLevel="2">
      <c r="A111" s="187" t="s">
        <v>327</v>
      </c>
      <c r="B111" s="187" t="s">
        <v>629</v>
      </c>
      <c r="C111" s="188" t="s">
        <v>331</v>
      </c>
      <c r="D111" s="188" t="s">
        <v>332</v>
      </c>
      <c r="E111" s="189" t="s">
        <v>711</v>
      </c>
      <c r="F111" s="189" t="s">
        <v>185</v>
      </c>
      <c r="G111" s="190" t="s">
        <v>221</v>
      </c>
      <c r="H111" s="191">
        <v>16701660.86</v>
      </c>
      <c r="I111" s="191">
        <v>21824895.26529455</v>
      </c>
      <c r="J111" s="191">
        <v>18793672.404</v>
      </c>
      <c r="K111" s="191">
        <v>2236470.19</v>
      </c>
      <c r="L111" s="191">
        <v>17313698.875</v>
      </c>
      <c r="M111" s="191">
        <v>1777411369.293</v>
      </c>
      <c r="N111" s="191">
        <v>218052806.68</v>
      </c>
      <c r="O111" s="191">
        <v>1718037913.228</v>
      </c>
      <c r="P111" s="191">
        <v>13249434.8</v>
      </c>
      <c r="Q111" s="187" t="s">
        <v>636</v>
      </c>
      <c r="R111" s="187" t="s">
        <v>712</v>
      </c>
      <c r="S111" s="187" t="s">
        <v>223</v>
      </c>
      <c r="T111" s="187" t="s">
        <v>352</v>
      </c>
      <c r="U111" s="187" t="s">
        <v>653</v>
      </c>
      <c r="V111" s="187"/>
    </row>
    <row r="112" spans="1:22" s="198" customFormat="1" ht="15.75" customHeight="1" outlineLevel="1">
      <c r="A112" s="193" t="s">
        <v>207</v>
      </c>
      <c r="B112" s="193"/>
      <c r="C112" s="194"/>
      <c r="D112" s="194"/>
      <c r="E112" s="195"/>
      <c r="F112" s="195"/>
      <c r="G112" s="196"/>
      <c r="H112" s="197"/>
      <c r="I112" s="197">
        <f aca="true" t="shared" si="8" ref="I112:O112">SUBTOTAL(9,I89:I111)</f>
        <v>407777304.1230105</v>
      </c>
      <c r="J112" s="197">
        <f t="shared" si="8"/>
        <v>278041233.36999995</v>
      </c>
      <c r="K112" s="197">
        <f t="shared" si="8"/>
        <v>25367921.508</v>
      </c>
      <c r="L112" s="197">
        <f t="shared" si="8"/>
        <v>276567844.64399993</v>
      </c>
      <c r="M112" s="197">
        <f t="shared" si="8"/>
        <v>26295746712.498</v>
      </c>
      <c r="N112" s="197">
        <f t="shared" si="8"/>
        <v>2472768607.7269998</v>
      </c>
      <c r="O112" s="197">
        <f t="shared" si="8"/>
        <v>27443820417.631004</v>
      </c>
      <c r="P112" s="197"/>
      <c r="Q112" s="193"/>
      <c r="R112" s="193"/>
      <c r="S112" s="193"/>
      <c r="T112" s="193"/>
      <c r="U112" s="193"/>
      <c r="V112" s="193"/>
    </row>
    <row r="113" spans="1:23" s="185" customFormat="1" ht="15.75" customHeight="1" outlineLevel="2">
      <c r="A113" s="187" t="s">
        <v>340</v>
      </c>
      <c r="B113" s="187" t="s">
        <v>630</v>
      </c>
      <c r="C113" s="188" t="s">
        <v>835</v>
      </c>
      <c r="D113" s="188" t="s">
        <v>836</v>
      </c>
      <c r="E113" s="189" t="s">
        <v>837</v>
      </c>
      <c r="F113" s="189" t="s">
        <v>420</v>
      </c>
      <c r="G113" s="190" t="s">
        <v>217</v>
      </c>
      <c r="H113" s="191">
        <v>10000000</v>
      </c>
      <c r="I113" s="191">
        <v>10000000</v>
      </c>
      <c r="J113" s="191" t="s">
        <v>212</v>
      </c>
      <c r="K113" s="357">
        <v>1737414</v>
      </c>
      <c r="L113" s="191">
        <v>8262586</v>
      </c>
      <c r="M113" s="191" t="s">
        <v>212</v>
      </c>
      <c r="N113" s="191">
        <v>170610944.33</v>
      </c>
      <c r="O113" s="191">
        <v>819896205.438</v>
      </c>
      <c r="P113" s="191">
        <v>8262586</v>
      </c>
      <c r="Q113" s="187" t="s">
        <v>636</v>
      </c>
      <c r="R113" s="187" t="s">
        <v>712</v>
      </c>
      <c r="S113" s="187" t="s">
        <v>228</v>
      </c>
      <c r="T113" s="187" t="s">
        <v>551</v>
      </c>
      <c r="U113" s="187" t="s">
        <v>648</v>
      </c>
      <c r="V113" s="187"/>
      <c r="W113" s="185" t="s">
        <v>348</v>
      </c>
    </row>
    <row r="114" spans="1:22" s="185" customFormat="1" ht="15.75" customHeight="1" outlineLevel="2">
      <c r="A114" s="187" t="s">
        <v>340</v>
      </c>
      <c r="B114" s="187" t="s">
        <v>630</v>
      </c>
      <c r="C114" s="188" t="s">
        <v>110</v>
      </c>
      <c r="D114" s="188" t="s">
        <v>111</v>
      </c>
      <c r="E114" s="189" t="s">
        <v>112</v>
      </c>
      <c r="F114" s="189" t="s">
        <v>826</v>
      </c>
      <c r="G114" s="190" t="s">
        <v>217</v>
      </c>
      <c r="H114" s="191">
        <v>2755000</v>
      </c>
      <c r="I114" s="191">
        <v>2755000</v>
      </c>
      <c r="J114" s="191">
        <v>1474500</v>
      </c>
      <c r="K114" s="191">
        <v>1464840</v>
      </c>
      <c r="L114" s="191">
        <v>9660</v>
      </c>
      <c r="M114" s="191">
        <v>139450821.944</v>
      </c>
      <c r="N114" s="191">
        <v>143737464.521</v>
      </c>
      <c r="O114" s="191">
        <v>958561.562</v>
      </c>
      <c r="P114" s="191">
        <v>9660</v>
      </c>
      <c r="Q114" s="187" t="s">
        <v>636</v>
      </c>
      <c r="R114" s="187" t="s">
        <v>712</v>
      </c>
      <c r="S114" s="187" t="s">
        <v>228</v>
      </c>
      <c r="T114" s="187" t="s">
        <v>278</v>
      </c>
      <c r="U114" s="187" t="s">
        <v>648</v>
      </c>
      <c r="V114" s="187"/>
    </row>
    <row r="115" spans="1:22" s="185" customFormat="1" ht="15.75" customHeight="1" outlineLevel="2">
      <c r="A115" s="187" t="s">
        <v>340</v>
      </c>
      <c r="B115" s="187" t="s">
        <v>630</v>
      </c>
      <c r="C115" s="188" t="s">
        <v>115</v>
      </c>
      <c r="D115" s="188" t="s">
        <v>116</v>
      </c>
      <c r="E115" s="189" t="s">
        <v>741</v>
      </c>
      <c r="F115" s="189" t="s">
        <v>117</v>
      </c>
      <c r="G115" s="190" t="s">
        <v>217</v>
      </c>
      <c r="H115" s="191">
        <v>380000</v>
      </c>
      <c r="I115" s="191">
        <v>380000</v>
      </c>
      <c r="J115" s="191">
        <v>310000</v>
      </c>
      <c r="K115" s="191">
        <v>142987</v>
      </c>
      <c r="L115" s="191">
        <v>167013</v>
      </c>
      <c r="M115" s="191">
        <v>29318246.729</v>
      </c>
      <c r="N115" s="191">
        <v>13760940</v>
      </c>
      <c r="O115" s="191">
        <v>16572695.88</v>
      </c>
      <c r="P115" s="191">
        <v>167013</v>
      </c>
      <c r="Q115" s="187" t="s">
        <v>636</v>
      </c>
      <c r="R115" s="187" t="s">
        <v>712</v>
      </c>
      <c r="S115" s="187" t="s">
        <v>222</v>
      </c>
      <c r="T115" s="187" t="s">
        <v>118</v>
      </c>
      <c r="U115" s="187" t="s">
        <v>648</v>
      </c>
      <c r="V115" s="187"/>
    </row>
    <row r="116" spans="1:22" s="185" customFormat="1" ht="15.75" customHeight="1" outlineLevel="2">
      <c r="A116" s="187" t="s">
        <v>340</v>
      </c>
      <c r="B116" s="187" t="s">
        <v>630</v>
      </c>
      <c r="C116" s="188" t="s">
        <v>823</v>
      </c>
      <c r="D116" s="188" t="s">
        <v>824</v>
      </c>
      <c r="E116" s="189" t="s">
        <v>825</v>
      </c>
      <c r="F116" s="189" t="s">
        <v>420</v>
      </c>
      <c r="G116" s="190" t="s">
        <v>217</v>
      </c>
      <c r="H116" s="191">
        <v>5000000</v>
      </c>
      <c r="I116" s="191">
        <v>5000000</v>
      </c>
      <c r="J116" s="191" t="s">
        <v>212</v>
      </c>
      <c r="K116" s="191">
        <v>1031804</v>
      </c>
      <c r="L116" s="191">
        <v>3968196</v>
      </c>
      <c r="M116" s="191" t="s">
        <v>212</v>
      </c>
      <c r="N116" s="191">
        <v>101185313.66</v>
      </c>
      <c r="O116" s="191">
        <v>393763991.423</v>
      </c>
      <c r="P116" s="191">
        <v>3968196</v>
      </c>
      <c r="Q116" s="187" t="s">
        <v>636</v>
      </c>
      <c r="R116" s="187" t="s">
        <v>712</v>
      </c>
      <c r="S116" s="187" t="s">
        <v>232</v>
      </c>
      <c r="T116" s="187" t="s">
        <v>551</v>
      </c>
      <c r="U116" s="187" t="s">
        <v>648</v>
      </c>
      <c r="V116" s="187"/>
    </row>
    <row r="117" spans="1:22" s="185" customFormat="1" ht="15.75" customHeight="1" outlineLevel="2">
      <c r="A117" s="187" t="s">
        <v>340</v>
      </c>
      <c r="B117" s="187" t="s">
        <v>630</v>
      </c>
      <c r="C117" s="188" t="s">
        <v>107</v>
      </c>
      <c r="D117" s="188" t="s">
        <v>108</v>
      </c>
      <c r="E117" s="189" t="s">
        <v>109</v>
      </c>
      <c r="F117" s="189" t="s">
        <v>267</v>
      </c>
      <c r="G117" s="190" t="s">
        <v>217</v>
      </c>
      <c r="H117" s="191">
        <v>6000000</v>
      </c>
      <c r="I117" s="191">
        <v>6000000</v>
      </c>
      <c r="J117" s="191">
        <v>4554459</v>
      </c>
      <c r="K117" s="191">
        <v>2025598.92</v>
      </c>
      <c r="L117" s="191">
        <v>2528860.08</v>
      </c>
      <c r="M117" s="191">
        <v>430737911.875</v>
      </c>
      <c r="N117" s="191">
        <v>197061742.37</v>
      </c>
      <c r="O117" s="191">
        <v>250938723.503</v>
      </c>
      <c r="P117" s="191">
        <v>2528860.08</v>
      </c>
      <c r="Q117" s="187" t="s">
        <v>636</v>
      </c>
      <c r="R117" s="187" t="s">
        <v>712</v>
      </c>
      <c r="S117" s="187" t="s">
        <v>232</v>
      </c>
      <c r="T117" s="187" t="s">
        <v>817</v>
      </c>
      <c r="U117" s="187" t="s">
        <v>648</v>
      </c>
      <c r="V117" s="187"/>
    </row>
    <row r="118" spans="1:22" s="185" customFormat="1" ht="15.75" customHeight="1" outlineLevel="2">
      <c r="A118" s="187" t="s">
        <v>340</v>
      </c>
      <c r="B118" s="187" t="s">
        <v>630</v>
      </c>
      <c r="C118" s="188" t="s">
        <v>113</v>
      </c>
      <c r="D118" s="188" t="s">
        <v>114</v>
      </c>
      <c r="E118" s="189" t="s">
        <v>109</v>
      </c>
      <c r="F118" s="189" t="s">
        <v>420</v>
      </c>
      <c r="G118" s="190" t="s">
        <v>217</v>
      </c>
      <c r="H118" s="191">
        <v>20000000</v>
      </c>
      <c r="I118" s="191">
        <v>20000000</v>
      </c>
      <c r="J118" s="191">
        <v>17283626.94</v>
      </c>
      <c r="K118" s="191">
        <v>2269581.84</v>
      </c>
      <c r="L118" s="191">
        <v>15014045.1</v>
      </c>
      <c r="M118" s="191">
        <v>1634598835.508</v>
      </c>
      <c r="N118" s="191">
        <v>217949643.991</v>
      </c>
      <c r="O118" s="191">
        <v>1489843325.777</v>
      </c>
      <c r="P118" s="191">
        <v>15014045.1</v>
      </c>
      <c r="Q118" s="187" t="s">
        <v>636</v>
      </c>
      <c r="R118" s="187" t="s">
        <v>712</v>
      </c>
      <c r="S118" s="187" t="s">
        <v>232</v>
      </c>
      <c r="T118" s="187" t="s">
        <v>817</v>
      </c>
      <c r="U118" s="187" t="s">
        <v>648</v>
      </c>
      <c r="V118" s="187"/>
    </row>
    <row r="119" spans="1:22" s="185" customFormat="1" ht="15.75" customHeight="1" outlineLevel="2">
      <c r="A119" s="187" t="s">
        <v>340</v>
      </c>
      <c r="B119" s="187" t="s">
        <v>630</v>
      </c>
      <c r="C119" s="188" t="s">
        <v>818</v>
      </c>
      <c r="D119" s="188" t="s">
        <v>819</v>
      </c>
      <c r="E119" s="189" t="s">
        <v>820</v>
      </c>
      <c r="F119" s="189" t="s">
        <v>821</v>
      </c>
      <c r="G119" s="190" t="s">
        <v>217</v>
      </c>
      <c r="H119" s="191">
        <v>445000</v>
      </c>
      <c r="I119" s="191">
        <v>445000</v>
      </c>
      <c r="J119" s="191" t="s">
        <v>212</v>
      </c>
      <c r="K119" s="191">
        <v>100000</v>
      </c>
      <c r="L119" s="191">
        <v>345000</v>
      </c>
      <c r="M119" s="191" t="s">
        <v>212</v>
      </c>
      <c r="N119" s="191">
        <v>9693003.203</v>
      </c>
      <c r="O119" s="191">
        <v>34234341.51</v>
      </c>
      <c r="P119" s="191">
        <v>345000</v>
      </c>
      <c r="Q119" s="187" t="s">
        <v>636</v>
      </c>
      <c r="R119" s="187" t="s">
        <v>712</v>
      </c>
      <c r="S119" s="187" t="s">
        <v>232</v>
      </c>
      <c r="T119" s="187" t="s">
        <v>822</v>
      </c>
      <c r="U119" s="187" t="s">
        <v>648</v>
      </c>
      <c r="V119" s="187"/>
    </row>
    <row r="120" spans="1:22" s="185" customFormat="1" ht="15.75" customHeight="1" outlineLevel="2">
      <c r="A120" s="187" t="s">
        <v>340</v>
      </c>
      <c r="B120" s="187" t="s">
        <v>630</v>
      </c>
      <c r="C120" s="188" t="s">
        <v>559</v>
      </c>
      <c r="D120" s="188" t="s">
        <v>560</v>
      </c>
      <c r="E120" s="189" t="s">
        <v>561</v>
      </c>
      <c r="F120" s="189" t="s">
        <v>420</v>
      </c>
      <c r="G120" s="190" t="s">
        <v>217</v>
      </c>
      <c r="H120" s="191">
        <v>16000000</v>
      </c>
      <c r="I120" s="191">
        <v>16000000</v>
      </c>
      <c r="J120" s="191">
        <v>16000000</v>
      </c>
      <c r="K120" s="191">
        <v>3000000</v>
      </c>
      <c r="L120" s="191">
        <v>13000000</v>
      </c>
      <c r="M120" s="191">
        <v>1513199831.2</v>
      </c>
      <c r="N120" s="191">
        <v>283620900</v>
      </c>
      <c r="O120" s="191">
        <v>1289989680.07</v>
      </c>
      <c r="P120" s="191">
        <v>13000000</v>
      </c>
      <c r="Q120" s="187" t="s">
        <v>636</v>
      </c>
      <c r="R120" s="187" t="s">
        <v>712</v>
      </c>
      <c r="S120" s="187" t="s">
        <v>330</v>
      </c>
      <c r="T120" s="187" t="s">
        <v>786</v>
      </c>
      <c r="U120" s="187" t="s">
        <v>648</v>
      </c>
      <c r="V120" s="187"/>
    </row>
    <row r="121" spans="1:22" s="185" customFormat="1" ht="15.75" customHeight="1" outlineLevel="2">
      <c r="A121" s="187" t="s">
        <v>340</v>
      </c>
      <c r="B121" s="187" t="s">
        <v>630</v>
      </c>
      <c r="C121" s="188" t="s">
        <v>564</v>
      </c>
      <c r="D121" s="188" t="s">
        <v>565</v>
      </c>
      <c r="E121" s="189" t="s">
        <v>561</v>
      </c>
      <c r="F121" s="189" t="s">
        <v>420</v>
      </c>
      <c r="G121" s="190" t="s">
        <v>217</v>
      </c>
      <c r="H121" s="191">
        <v>7000000</v>
      </c>
      <c r="I121" s="191">
        <v>7000000</v>
      </c>
      <c r="J121" s="191">
        <v>6500000</v>
      </c>
      <c r="K121" s="191">
        <v>5929.61</v>
      </c>
      <c r="L121" s="191">
        <v>6494070.39</v>
      </c>
      <c r="M121" s="191">
        <v>614737431.425</v>
      </c>
      <c r="N121" s="191">
        <v>582198.479</v>
      </c>
      <c r="O121" s="191">
        <v>644406444.981</v>
      </c>
      <c r="P121" s="191">
        <v>6494070.39</v>
      </c>
      <c r="Q121" s="187" t="s">
        <v>636</v>
      </c>
      <c r="R121" s="187" t="s">
        <v>712</v>
      </c>
      <c r="S121" s="187" t="s">
        <v>225</v>
      </c>
      <c r="T121" s="187" t="s">
        <v>134</v>
      </c>
      <c r="U121" s="187" t="s">
        <v>648</v>
      </c>
      <c r="V121" s="187"/>
    </row>
    <row r="122" spans="1:22" s="185" customFormat="1" ht="15.75" customHeight="1" outlineLevel="2">
      <c r="A122" s="187" t="s">
        <v>340</v>
      </c>
      <c r="B122" s="187" t="s">
        <v>630</v>
      </c>
      <c r="C122" s="188" t="s">
        <v>812</v>
      </c>
      <c r="D122" s="188" t="s">
        <v>813</v>
      </c>
      <c r="E122" s="189" t="s">
        <v>814</v>
      </c>
      <c r="F122" s="189" t="s">
        <v>420</v>
      </c>
      <c r="G122" s="190" t="s">
        <v>217</v>
      </c>
      <c r="H122" s="191">
        <v>16000000</v>
      </c>
      <c r="I122" s="191">
        <v>16000000</v>
      </c>
      <c r="J122" s="191" t="s">
        <v>212</v>
      </c>
      <c r="K122" s="191">
        <v>6705000</v>
      </c>
      <c r="L122" s="191">
        <v>9295000</v>
      </c>
      <c r="M122" s="191" t="s">
        <v>212</v>
      </c>
      <c r="N122" s="191">
        <v>658205041.5</v>
      </c>
      <c r="O122" s="191">
        <v>922342621.25</v>
      </c>
      <c r="P122" s="191">
        <v>9295000</v>
      </c>
      <c r="Q122" s="187" t="s">
        <v>636</v>
      </c>
      <c r="R122" s="187" t="s">
        <v>712</v>
      </c>
      <c r="S122" s="187" t="s">
        <v>223</v>
      </c>
      <c r="T122" s="187" t="s">
        <v>134</v>
      </c>
      <c r="U122" s="187" t="s">
        <v>648</v>
      </c>
      <c r="V122" s="187"/>
    </row>
    <row r="123" spans="1:22" s="185" customFormat="1" ht="15.75" customHeight="1" outlineLevel="2">
      <c r="A123" s="187" t="s">
        <v>340</v>
      </c>
      <c r="B123" s="187" t="s">
        <v>630</v>
      </c>
      <c r="C123" s="188" t="s">
        <v>562</v>
      </c>
      <c r="D123" s="188" t="s">
        <v>563</v>
      </c>
      <c r="E123" s="189" t="s">
        <v>561</v>
      </c>
      <c r="F123" s="189" t="s">
        <v>420</v>
      </c>
      <c r="G123" s="190" t="s">
        <v>217</v>
      </c>
      <c r="H123" s="191">
        <v>12000000</v>
      </c>
      <c r="I123" s="191">
        <v>12000000</v>
      </c>
      <c r="J123" s="191">
        <v>12000000</v>
      </c>
      <c r="K123" s="191">
        <v>1506834.4</v>
      </c>
      <c r="L123" s="191">
        <v>10493165.6</v>
      </c>
      <c r="M123" s="191">
        <v>1134899873.4</v>
      </c>
      <c r="N123" s="191">
        <v>142275548</v>
      </c>
      <c r="O123" s="191">
        <v>1041236564.251</v>
      </c>
      <c r="P123" s="191">
        <v>10493165.6</v>
      </c>
      <c r="Q123" s="187" t="s">
        <v>636</v>
      </c>
      <c r="R123" s="187" t="s">
        <v>712</v>
      </c>
      <c r="S123" s="187" t="s">
        <v>223</v>
      </c>
      <c r="T123" s="187" t="s">
        <v>134</v>
      </c>
      <c r="U123" s="187" t="s">
        <v>648</v>
      </c>
      <c r="V123" s="187"/>
    </row>
    <row r="124" spans="1:22" s="185" customFormat="1" ht="15.75" customHeight="1" outlineLevel="2">
      <c r="A124" s="187" t="s">
        <v>340</v>
      </c>
      <c r="B124" s="187" t="s">
        <v>630</v>
      </c>
      <c r="C124" s="188" t="s">
        <v>815</v>
      </c>
      <c r="D124" s="188" t="s">
        <v>816</v>
      </c>
      <c r="E124" s="189" t="s">
        <v>146</v>
      </c>
      <c r="F124" s="189" t="s">
        <v>420</v>
      </c>
      <c r="G124" s="190" t="s">
        <v>217</v>
      </c>
      <c r="H124" s="191">
        <v>18000000</v>
      </c>
      <c r="I124" s="191">
        <v>18000000</v>
      </c>
      <c r="J124" s="191" t="s">
        <v>212</v>
      </c>
      <c r="K124" s="191">
        <v>885391</v>
      </c>
      <c r="L124" s="191">
        <v>17114609</v>
      </c>
      <c r="M124" s="191" t="s">
        <v>212</v>
      </c>
      <c r="N124" s="191">
        <v>87001707.07</v>
      </c>
      <c r="O124" s="191">
        <v>1698282229.879</v>
      </c>
      <c r="P124" s="191">
        <v>17114609</v>
      </c>
      <c r="Q124" s="187" t="s">
        <v>636</v>
      </c>
      <c r="R124" s="187" t="s">
        <v>712</v>
      </c>
      <c r="S124" s="187" t="s">
        <v>223</v>
      </c>
      <c r="T124" s="187" t="s">
        <v>786</v>
      </c>
      <c r="U124" s="187" t="s">
        <v>648</v>
      </c>
      <c r="V124" s="187"/>
    </row>
    <row r="125" spans="1:22" s="185" customFormat="1" ht="15.75" customHeight="1" outlineLevel="2">
      <c r="A125" s="187" t="s">
        <v>340</v>
      </c>
      <c r="B125" s="187" t="s">
        <v>630</v>
      </c>
      <c r="C125" s="188" t="s">
        <v>987</v>
      </c>
      <c r="D125" s="188" t="s">
        <v>988</v>
      </c>
      <c r="E125" s="189" t="s">
        <v>989</v>
      </c>
      <c r="F125" s="189" t="s">
        <v>277</v>
      </c>
      <c r="G125" s="190" t="s">
        <v>217</v>
      </c>
      <c r="H125" s="191">
        <v>1977640</v>
      </c>
      <c r="I125" s="191">
        <v>1977640</v>
      </c>
      <c r="J125" s="191">
        <v>244868</v>
      </c>
      <c r="K125" s="191">
        <v>244868</v>
      </c>
      <c r="L125" s="191" t="s">
        <v>212</v>
      </c>
      <c r="M125" s="191">
        <v>23158388.517</v>
      </c>
      <c r="N125" s="191">
        <v>23491421.49</v>
      </c>
      <c r="O125" s="191" t="s">
        <v>212</v>
      </c>
      <c r="P125" s="191" t="s">
        <v>212</v>
      </c>
      <c r="Q125" s="187" t="s">
        <v>636</v>
      </c>
      <c r="R125" s="187" t="s">
        <v>712</v>
      </c>
      <c r="S125" s="187" t="s">
        <v>223</v>
      </c>
      <c r="T125" s="187" t="s">
        <v>352</v>
      </c>
      <c r="U125" s="187" t="s">
        <v>648</v>
      </c>
      <c r="V125" s="187"/>
    </row>
    <row r="126" spans="1:22" s="185" customFormat="1" ht="15.75" customHeight="1" outlineLevel="2">
      <c r="A126" s="187" t="s">
        <v>340</v>
      </c>
      <c r="B126" s="187" t="s">
        <v>630</v>
      </c>
      <c r="C126" s="188" t="s">
        <v>990</v>
      </c>
      <c r="D126" s="188" t="s">
        <v>991</v>
      </c>
      <c r="E126" s="189" t="s">
        <v>992</v>
      </c>
      <c r="F126" s="189" t="s">
        <v>993</v>
      </c>
      <c r="G126" s="190" t="s">
        <v>217</v>
      </c>
      <c r="H126" s="191">
        <v>515769</v>
      </c>
      <c r="I126" s="191">
        <v>515769</v>
      </c>
      <c r="J126" s="191">
        <v>87707.18</v>
      </c>
      <c r="K126" s="191" t="s">
        <v>212</v>
      </c>
      <c r="L126" s="191">
        <v>87707.18</v>
      </c>
      <c r="M126" s="191">
        <v>8294905.623</v>
      </c>
      <c r="N126" s="191" t="s">
        <v>212</v>
      </c>
      <c r="O126" s="191">
        <v>8703181.313</v>
      </c>
      <c r="P126" s="191">
        <v>87707.18</v>
      </c>
      <c r="Q126" s="187" t="s">
        <v>636</v>
      </c>
      <c r="R126" s="187" t="s">
        <v>712</v>
      </c>
      <c r="S126" s="187" t="s">
        <v>505</v>
      </c>
      <c r="T126" s="187" t="s">
        <v>253</v>
      </c>
      <c r="U126" s="187" t="s">
        <v>648</v>
      </c>
      <c r="V126" s="187"/>
    </row>
    <row r="127" spans="1:22" s="185" customFormat="1" ht="15.75" customHeight="1" outlineLevel="2">
      <c r="A127" s="187" t="s">
        <v>340</v>
      </c>
      <c r="B127" s="187" t="s">
        <v>629</v>
      </c>
      <c r="C127" s="188" t="s">
        <v>345</v>
      </c>
      <c r="D127" s="188" t="s">
        <v>346</v>
      </c>
      <c r="E127" s="189" t="s">
        <v>347</v>
      </c>
      <c r="F127" s="189" t="s">
        <v>263</v>
      </c>
      <c r="G127" s="190" t="s">
        <v>217</v>
      </c>
      <c r="H127" s="191">
        <v>135846000</v>
      </c>
      <c r="I127" s="191">
        <v>135846000</v>
      </c>
      <c r="J127" s="191">
        <v>81115441.21</v>
      </c>
      <c r="K127" s="191">
        <v>22690326.64</v>
      </c>
      <c r="L127" s="191">
        <v>58425114.57</v>
      </c>
      <c r="M127" s="191">
        <v>7671491996.668</v>
      </c>
      <c r="N127" s="191">
        <v>2205603880.91</v>
      </c>
      <c r="O127" s="191">
        <v>5797522680.939</v>
      </c>
      <c r="P127" s="191">
        <v>58425114.57</v>
      </c>
      <c r="Q127" s="187" t="s">
        <v>636</v>
      </c>
      <c r="R127" s="187" t="s">
        <v>712</v>
      </c>
      <c r="S127" s="187" t="s">
        <v>596</v>
      </c>
      <c r="T127" s="187" t="s">
        <v>244</v>
      </c>
      <c r="U127" s="187" t="s">
        <v>648</v>
      </c>
      <c r="V127" s="187"/>
    </row>
    <row r="128" spans="1:22" s="185" customFormat="1" ht="15.75" customHeight="1" outlineLevel="2">
      <c r="A128" s="187" t="s">
        <v>340</v>
      </c>
      <c r="B128" s="187" t="s">
        <v>629</v>
      </c>
      <c r="C128" s="188" t="s">
        <v>827</v>
      </c>
      <c r="D128" s="188" t="s">
        <v>828</v>
      </c>
      <c r="E128" s="189" t="s">
        <v>829</v>
      </c>
      <c r="F128" s="189" t="s">
        <v>491</v>
      </c>
      <c r="G128" s="190" t="s">
        <v>217</v>
      </c>
      <c r="H128" s="191">
        <v>100000000</v>
      </c>
      <c r="I128" s="191">
        <v>100000000</v>
      </c>
      <c r="J128" s="191">
        <v>100000000</v>
      </c>
      <c r="K128" s="191">
        <v>250000</v>
      </c>
      <c r="L128" s="191">
        <v>99750000</v>
      </c>
      <c r="M128" s="191">
        <v>9457498945</v>
      </c>
      <c r="N128" s="191">
        <v>23970008.73</v>
      </c>
      <c r="O128" s="191">
        <v>9898190045.153</v>
      </c>
      <c r="P128" s="191">
        <v>99750000</v>
      </c>
      <c r="Q128" s="187" t="s">
        <v>636</v>
      </c>
      <c r="R128" s="187" t="s">
        <v>712</v>
      </c>
      <c r="S128" s="187" t="s">
        <v>596</v>
      </c>
      <c r="T128" s="187" t="s">
        <v>830</v>
      </c>
      <c r="U128" s="187" t="s">
        <v>648</v>
      </c>
      <c r="V128" s="187"/>
    </row>
    <row r="129" spans="1:22" s="185" customFormat="1" ht="15.75" customHeight="1" outlineLevel="2">
      <c r="A129" s="187" t="s">
        <v>340</v>
      </c>
      <c r="B129" s="187" t="s">
        <v>629</v>
      </c>
      <c r="C129" s="188" t="s">
        <v>566</v>
      </c>
      <c r="D129" s="188" t="s">
        <v>567</v>
      </c>
      <c r="E129" s="189" t="s">
        <v>561</v>
      </c>
      <c r="F129" s="189" t="s">
        <v>273</v>
      </c>
      <c r="G129" s="190" t="s">
        <v>217</v>
      </c>
      <c r="H129" s="191">
        <v>400000000</v>
      </c>
      <c r="I129" s="191">
        <v>400000000</v>
      </c>
      <c r="J129" s="191">
        <v>398997645.28</v>
      </c>
      <c r="K129" s="191">
        <v>16585.36</v>
      </c>
      <c r="L129" s="191">
        <v>398981059.92</v>
      </c>
      <c r="M129" s="191">
        <v>37735198092.931</v>
      </c>
      <c r="N129" s="191">
        <v>1626436.49</v>
      </c>
      <c r="O129" s="191">
        <v>39590880756.938</v>
      </c>
      <c r="P129" s="191">
        <v>398981059.92</v>
      </c>
      <c r="Q129" s="187" t="s">
        <v>636</v>
      </c>
      <c r="R129" s="187" t="s">
        <v>712</v>
      </c>
      <c r="S129" s="187" t="s">
        <v>596</v>
      </c>
      <c r="T129" s="187" t="s">
        <v>248</v>
      </c>
      <c r="U129" s="187" t="s">
        <v>648</v>
      </c>
      <c r="V129" s="187"/>
    </row>
    <row r="130" spans="1:22" s="185" customFormat="1" ht="15.75" customHeight="1" outlineLevel="2">
      <c r="A130" s="187" t="s">
        <v>340</v>
      </c>
      <c r="B130" s="187" t="s">
        <v>629</v>
      </c>
      <c r="C130" s="188" t="s">
        <v>831</v>
      </c>
      <c r="D130" s="188" t="s">
        <v>832</v>
      </c>
      <c r="E130" s="189" t="s">
        <v>833</v>
      </c>
      <c r="F130" s="189" t="s">
        <v>834</v>
      </c>
      <c r="G130" s="190" t="s">
        <v>217</v>
      </c>
      <c r="H130" s="191">
        <v>3000000</v>
      </c>
      <c r="I130" s="191">
        <v>3000000</v>
      </c>
      <c r="J130" s="191">
        <v>3000000</v>
      </c>
      <c r="K130" s="191">
        <v>160000</v>
      </c>
      <c r="L130" s="191">
        <v>2840000</v>
      </c>
      <c r="M130" s="191">
        <v>283724968.35</v>
      </c>
      <c r="N130" s="191">
        <v>15709592.47</v>
      </c>
      <c r="O130" s="191">
        <v>281813130.108</v>
      </c>
      <c r="P130" s="191">
        <v>2840000</v>
      </c>
      <c r="Q130" s="187" t="s">
        <v>636</v>
      </c>
      <c r="R130" s="187" t="s">
        <v>712</v>
      </c>
      <c r="S130" s="187" t="s">
        <v>232</v>
      </c>
      <c r="T130" s="187" t="s">
        <v>994</v>
      </c>
      <c r="U130" s="187" t="s">
        <v>648</v>
      </c>
      <c r="V130" s="187"/>
    </row>
    <row r="131" spans="1:22" s="185" customFormat="1" ht="15.75" customHeight="1" outlineLevel="2">
      <c r="A131" s="187" t="s">
        <v>340</v>
      </c>
      <c r="B131" s="187" t="s">
        <v>629</v>
      </c>
      <c r="C131" s="188" t="s">
        <v>342</v>
      </c>
      <c r="D131" s="188" t="s">
        <v>343</v>
      </c>
      <c r="E131" s="189" t="s">
        <v>344</v>
      </c>
      <c r="F131" s="189" t="s">
        <v>42</v>
      </c>
      <c r="G131" s="190" t="s">
        <v>217</v>
      </c>
      <c r="H131" s="191">
        <v>50000000</v>
      </c>
      <c r="I131" s="191">
        <v>50000000</v>
      </c>
      <c r="J131" s="191">
        <v>10167547.79</v>
      </c>
      <c r="K131" s="191">
        <v>8302782.23</v>
      </c>
      <c r="L131" s="191">
        <v>1864765.56</v>
      </c>
      <c r="M131" s="191">
        <v>961595724.972</v>
      </c>
      <c r="N131" s="191">
        <v>791729244.01</v>
      </c>
      <c r="O131" s="191">
        <v>185040640.627</v>
      </c>
      <c r="P131" s="191">
        <v>1864765.56</v>
      </c>
      <c r="Q131" s="187" t="s">
        <v>636</v>
      </c>
      <c r="R131" s="187" t="s">
        <v>712</v>
      </c>
      <c r="S131" s="187" t="s">
        <v>225</v>
      </c>
      <c r="T131" s="187" t="s">
        <v>253</v>
      </c>
      <c r="U131" s="187" t="s">
        <v>648</v>
      </c>
      <c r="V131" s="187"/>
    </row>
    <row r="132" spans="1:22" s="185" customFormat="1" ht="15.75" customHeight="1" outlineLevel="2">
      <c r="A132" s="187" t="s">
        <v>340</v>
      </c>
      <c r="B132" s="187" t="s">
        <v>629</v>
      </c>
      <c r="C132" s="188" t="s">
        <v>23</v>
      </c>
      <c r="D132" s="188" t="s">
        <v>24</v>
      </c>
      <c r="E132" s="189" t="s">
        <v>25</v>
      </c>
      <c r="F132" s="189" t="s">
        <v>185</v>
      </c>
      <c r="G132" s="190" t="s">
        <v>217</v>
      </c>
      <c r="H132" s="191">
        <v>115800000</v>
      </c>
      <c r="I132" s="191">
        <v>115800000</v>
      </c>
      <c r="J132" s="191">
        <v>102521856.27</v>
      </c>
      <c r="K132" s="191">
        <v>28675871.49</v>
      </c>
      <c r="L132" s="191">
        <v>73845984.78</v>
      </c>
      <c r="M132" s="191">
        <v>9696003475.13</v>
      </c>
      <c r="N132" s="191">
        <v>2822914370.31</v>
      </c>
      <c r="O132" s="191">
        <v>7327735252.37</v>
      </c>
      <c r="P132" s="191">
        <v>73845984.78</v>
      </c>
      <c r="Q132" s="187" t="s">
        <v>636</v>
      </c>
      <c r="R132" s="187" t="s">
        <v>712</v>
      </c>
      <c r="S132" s="187" t="s">
        <v>649</v>
      </c>
      <c r="T132" s="187" t="s">
        <v>135</v>
      </c>
      <c r="U132" s="187" t="s">
        <v>648</v>
      </c>
      <c r="V132" s="187"/>
    </row>
    <row r="133" spans="1:22" s="185" customFormat="1" ht="15.75" customHeight="1" outlineLevel="2">
      <c r="A133" s="187" t="s">
        <v>340</v>
      </c>
      <c r="B133" s="187" t="s">
        <v>629</v>
      </c>
      <c r="C133" s="188" t="s">
        <v>161</v>
      </c>
      <c r="D133" s="188" t="s">
        <v>162</v>
      </c>
      <c r="E133" s="189" t="s">
        <v>163</v>
      </c>
      <c r="F133" s="189" t="s">
        <v>164</v>
      </c>
      <c r="G133" s="190" t="s">
        <v>217</v>
      </c>
      <c r="H133" s="191">
        <v>145600000</v>
      </c>
      <c r="I133" s="191">
        <v>145600000</v>
      </c>
      <c r="J133" s="191">
        <v>119516247.78</v>
      </c>
      <c r="K133" s="191">
        <v>24860479.89</v>
      </c>
      <c r="L133" s="191">
        <v>94655767.89</v>
      </c>
      <c r="M133" s="191">
        <v>11303247872.897</v>
      </c>
      <c r="N133" s="191">
        <v>2432600129.66</v>
      </c>
      <c r="O133" s="191">
        <v>9392689518.246</v>
      </c>
      <c r="P133" s="191">
        <v>94655767.89</v>
      </c>
      <c r="Q133" s="187" t="s">
        <v>636</v>
      </c>
      <c r="R133" s="187" t="s">
        <v>289</v>
      </c>
      <c r="S133" s="187" t="s">
        <v>341</v>
      </c>
      <c r="T133" s="187" t="s">
        <v>253</v>
      </c>
      <c r="U133" s="187" t="s">
        <v>648</v>
      </c>
      <c r="V133" s="187"/>
    </row>
    <row r="134" spans="1:22" s="198" customFormat="1" ht="15.75" customHeight="1" outlineLevel="1">
      <c r="A134" s="193" t="s">
        <v>67</v>
      </c>
      <c r="B134" s="193"/>
      <c r="C134" s="194"/>
      <c r="D134" s="194"/>
      <c r="E134" s="195"/>
      <c r="F134" s="195"/>
      <c r="G134" s="196"/>
      <c r="H134" s="197"/>
      <c r="I134" s="197">
        <f aca="true" t="shared" si="9" ref="I134:O134">SUBTOTAL(9,I113:I133)</f>
        <v>1066319409</v>
      </c>
      <c r="J134" s="197">
        <f t="shared" si="9"/>
        <v>873773899.4499998</v>
      </c>
      <c r="K134" s="197">
        <f t="shared" si="9"/>
        <v>106076294.38</v>
      </c>
      <c r="L134" s="197">
        <f t="shared" si="9"/>
        <v>817142605.0699999</v>
      </c>
      <c r="M134" s="197">
        <f t="shared" si="9"/>
        <v>82637157322.169</v>
      </c>
      <c r="N134" s="197">
        <f t="shared" si="9"/>
        <v>10343329531.194</v>
      </c>
      <c r="O134" s="197">
        <f t="shared" si="9"/>
        <v>81085040591.218</v>
      </c>
      <c r="P134" s="197"/>
      <c r="Q134" s="193"/>
      <c r="R134" s="193"/>
      <c r="S134" s="193"/>
      <c r="T134" s="193"/>
      <c r="U134" s="193"/>
      <c r="V134" s="193"/>
    </row>
    <row r="135" spans="1:22" s="185" customFormat="1" ht="15.75" customHeight="1" outlineLevel="2">
      <c r="A135" s="187" t="s">
        <v>348</v>
      </c>
      <c r="B135" s="187" t="s">
        <v>630</v>
      </c>
      <c r="C135" s="188" t="s">
        <v>995</v>
      </c>
      <c r="D135" s="188" t="s">
        <v>996</v>
      </c>
      <c r="E135" s="189" t="s">
        <v>997</v>
      </c>
      <c r="F135" s="189" t="s">
        <v>604</v>
      </c>
      <c r="G135" s="190" t="s">
        <v>217</v>
      </c>
      <c r="H135" s="191">
        <v>1323601.83</v>
      </c>
      <c r="I135" s="191">
        <v>1323601.83</v>
      </c>
      <c r="J135" s="191">
        <v>172143.02</v>
      </c>
      <c r="K135" s="191">
        <v>172143.02</v>
      </c>
      <c r="L135" s="191" t="s">
        <v>212</v>
      </c>
      <c r="M135" s="191">
        <v>16280424.3</v>
      </c>
      <c r="N135" s="191">
        <v>16461806.231</v>
      </c>
      <c r="O135" s="191" t="s">
        <v>212</v>
      </c>
      <c r="P135" s="191" t="s">
        <v>212</v>
      </c>
      <c r="Q135" s="187" t="s">
        <v>636</v>
      </c>
      <c r="R135" s="187" t="s">
        <v>712</v>
      </c>
      <c r="S135" s="187" t="s">
        <v>228</v>
      </c>
      <c r="T135" s="187" t="s">
        <v>551</v>
      </c>
      <c r="U135" s="187" t="s">
        <v>648</v>
      </c>
      <c r="V135" s="187"/>
    </row>
    <row r="136" spans="1:22" s="185" customFormat="1" ht="15.75" customHeight="1" outlineLevel="2">
      <c r="A136" s="187" t="s">
        <v>348</v>
      </c>
      <c r="B136" s="187" t="s">
        <v>630</v>
      </c>
      <c r="C136" s="188" t="s">
        <v>998</v>
      </c>
      <c r="D136" s="188" t="s">
        <v>999</v>
      </c>
      <c r="E136" s="189" t="s">
        <v>1000</v>
      </c>
      <c r="F136" s="189" t="s">
        <v>267</v>
      </c>
      <c r="G136" s="190" t="s">
        <v>217</v>
      </c>
      <c r="H136" s="191">
        <v>8000000</v>
      </c>
      <c r="I136" s="191">
        <v>8000000</v>
      </c>
      <c r="J136" s="191">
        <v>4013900</v>
      </c>
      <c r="K136" s="191">
        <v>4013900</v>
      </c>
      <c r="L136" s="191" t="s">
        <v>212</v>
      </c>
      <c r="M136" s="191">
        <v>379614550.153</v>
      </c>
      <c r="N136" s="191">
        <v>382735711.64</v>
      </c>
      <c r="O136" s="191" t="s">
        <v>212</v>
      </c>
      <c r="P136" s="191" t="s">
        <v>212</v>
      </c>
      <c r="Q136" s="187" t="s">
        <v>636</v>
      </c>
      <c r="R136" s="187" t="s">
        <v>712</v>
      </c>
      <c r="S136" s="187" t="s">
        <v>649</v>
      </c>
      <c r="T136" s="187" t="s">
        <v>786</v>
      </c>
      <c r="U136" s="187" t="s">
        <v>648</v>
      </c>
      <c r="V136" s="187"/>
    </row>
    <row r="137" spans="1:22" s="185" customFormat="1" ht="15.75" customHeight="1" outlineLevel="2">
      <c r="A137" s="187" t="s">
        <v>348</v>
      </c>
      <c r="B137" s="187" t="s">
        <v>629</v>
      </c>
      <c r="C137" s="188" t="s">
        <v>365</v>
      </c>
      <c r="D137" s="188" t="s">
        <v>366</v>
      </c>
      <c r="E137" s="189" t="s">
        <v>367</v>
      </c>
      <c r="F137" s="189" t="s">
        <v>336</v>
      </c>
      <c r="G137" s="190" t="s">
        <v>213</v>
      </c>
      <c r="H137" s="191">
        <v>15800000</v>
      </c>
      <c r="I137" s="191">
        <v>23762568.029750735</v>
      </c>
      <c r="J137" s="191">
        <v>11747213.258</v>
      </c>
      <c r="K137" s="191">
        <v>6000000</v>
      </c>
      <c r="L137" s="191">
        <v>5682374.175</v>
      </c>
      <c r="M137" s="191">
        <v>1110992569.983</v>
      </c>
      <c r="N137" s="191">
        <v>582641270.22</v>
      </c>
      <c r="O137" s="191">
        <v>563861849.574</v>
      </c>
      <c r="P137" s="191">
        <v>3778274.8</v>
      </c>
      <c r="Q137" s="187" t="s">
        <v>636</v>
      </c>
      <c r="R137" s="187" t="s">
        <v>712</v>
      </c>
      <c r="S137" s="187" t="s">
        <v>219</v>
      </c>
      <c r="T137" s="187" t="s">
        <v>551</v>
      </c>
      <c r="U137" s="187" t="s">
        <v>648</v>
      </c>
      <c r="V137" s="187"/>
    </row>
    <row r="138" spans="1:22" s="185" customFormat="1" ht="15.75" customHeight="1" outlineLevel="2">
      <c r="A138" s="187" t="s">
        <v>348</v>
      </c>
      <c r="B138" s="187" t="s">
        <v>629</v>
      </c>
      <c r="C138" s="188" t="s">
        <v>1001</v>
      </c>
      <c r="D138" s="188" t="s">
        <v>1002</v>
      </c>
      <c r="E138" s="189" t="s">
        <v>1003</v>
      </c>
      <c r="F138" s="189" t="s">
        <v>1004</v>
      </c>
      <c r="G138" s="190" t="s">
        <v>217</v>
      </c>
      <c r="H138" s="191">
        <v>607000</v>
      </c>
      <c r="I138" s="191">
        <v>607000</v>
      </c>
      <c r="J138" s="191">
        <v>52155.03</v>
      </c>
      <c r="K138" s="191" t="s">
        <v>212</v>
      </c>
      <c r="L138" s="191">
        <v>52155.03</v>
      </c>
      <c r="M138" s="191">
        <v>4932561.412</v>
      </c>
      <c r="N138" s="191" t="s">
        <v>212</v>
      </c>
      <c r="O138" s="191">
        <v>5175342.343</v>
      </c>
      <c r="P138" s="191">
        <v>52155.03</v>
      </c>
      <c r="Q138" s="187" t="s">
        <v>636</v>
      </c>
      <c r="R138" s="187" t="s">
        <v>712</v>
      </c>
      <c r="S138" s="187" t="s">
        <v>219</v>
      </c>
      <c r="T138" s="187" t="s">
        <v>551</v>
      </c>
      <c r="U138" s="187" t="s">
        <v>648</v>
      </c>
      <c r="V138" s="187"/>
    </row>
    <row r="139" spans="1:22" s="185" customFormat="1" ht="15.75" customHeight="1" outlineLevel="2">
      <c r="A139" s="187" t="s">
        <v>348</v>
      </c>
      <c r="B139" s="187" t="s">
        <v>629</v>
      </c>
      <c r="C139" s="188" t="s">
        <v>753</v>
      </c>
      <c r="D139" s="188" t="s">
        <v>754</v>
      </c>
      <c r="E139" s="189" t="s">
        <v>561</v>
      </c>
      <c r="F139" s="189" t="s">
        <v>273</v>
      </c>
      <c r="G139" s="190" t="s">
        <v>213</v>
      </c>
      <c r="H139" s="191">
        <v>161200000</v>
      </c>
      <c r="I139" s="191">
        <v>242438352.3035328</v>
      </c>
      <c r="J139" s="191">
        <v>244629060.473</v>
      </c>
      <c r="K139" s="191">
        <v>45719581.9</v>
      </c>
      <c r="L139" s="191">
        <v>197085688.076</v>
      </c>
      <c r="M139" s="191">
        <v>23135790813.35</v>
      </c>
      <c r="N139" s="191">
        <v>4377703393.76</v>
      </c>
      <c r="O139" s="191">
        <v>19556807977.502</v>
      </c>
      <c r="P139" s="191">
        <v>131044501.07</v>
      </c>
      <c r="Q139" s="187" t="s">
        <v>636</v>
      </c>
      <c r="R139" s="187" t="s">
        <v>712</v>
      </c>
      <c r="S139" s="187" t="s">
        <v>219</v>
      </c>
      <c r="T139" s="187" t="s">
        <v>253</v>
      </c>
      <c r="U139" s="187" t="s">
        <v>648</v>
      </c>
      <c r="V139" s="187"/>
    </row>
    <row r="140" spans="1:22" s="185" customFormat="1" ht="15.75" customHeight="1" outlineLevel="2">
      <c r="A140" s="187" t="s">
        <v>348</v>
      </c>
      <c r="B140" s="187" t="s">
        <v>629</v>
      </c>
      <c r="C140" s="188" t="s">
        <v>389</v>
      </c>
      <c r="D140" s="188" t="s">
        <v>390</v>
      </c>
      <c r="E140" s="189" t="s">
        <v>379</v>
      </c>
      <c r="F140" s="189" t="s">
        <v>838</v>
      </c>
      <c r="G140" s="190" t="s">
        <v>213</v>
      </c>
      <c r="H140" s="191">
        <v>32300000</v>
      </c>
      <c r="I140" s="191">
        <v>48577908.060819544</v>
      </c>
      <c r="J140" s="191">
        <v>30088465.441</v>
      </c>
      <c r="K140" s="191">
        <v>22420450.89</v>
      </c>
      <c r="L140" s="191">
        <v>7823144.531</v>
      </c>
      <c r="M140" s="191">
        <v>2845616301.634</v>
      </c>
      <c r="N140" s="191">
        <v>2143724403.73</v>
      </c>
      <c r="O140" s="191">
        <v>776290439.254</v>
      </c>
      <c r="P140" s="191">
        <v>5201697.2</v>
      </c>
      <c r="Q140" s="187" t="s">
        <v>636</v>
      </c>
      <c r="R140" s="187" t="s">
        <v>712</v>
      </c>
      <c r="S140" s="187" t="s">
        <v>219</v>
      </c>
      <c r="T140" s="187" t="s">
        <v>278</v>
      </c>
      <c r="U140" s="187" t="s">
        <v>648</v>
      </c>
      <c r="V140" s="187"/>
    </row>
    <row r="141" spans="1:22" s="185" customFormat="1" ht="15.75" customHeight="1" outlineLevel="2">
      <c r="A141" s="187" t="s">
        <v>348</v>
      </c>
      <c r="B141" s="187" t="s">
        <v>629</v>
      </c>
      <c r="C141" s="188" t="s">
        <v>356</v>
      </c>
      <c r="D141" s="188" t="s">
        <v>357</v>
      </c>
      <c r="E141" s="189" t="s">
        <v>358</v>
      </c>
      <c r="F141" s="189" t="s">
        <v>838</v>
      </c>
      <c r="G141" s="190" t="s">
        <v>213</v>
      </c>
      <c r="H141" s="191">
        <v>15100000</v>
      </c>
      <c r="I141" s="191">
        <v>22709796.028432664</v>
      </c>
      <c r="J141" s="191">
        <v>8389479.937</v>
      </c>
      <c r="K141" s="191">
        <v>1662664</v>
      </c>
      <c r="L141" s="191">
        <v>6655071.947</v>
      </c>
      <c r="M141" s="191">
        <v>793434976.502</v>
      </c>
      <c r="N141" s="191">
        <v>162552451.48</v>
      </c>
      <c r="O141" s="191">
        <v>660382625.538</v>
      </c>
      <c r="P141" s="191">
        <v>4425032.54</v>
      </c>
      <c r="Q141" s="187" t="s">
        <v>636</v>
      </c>
      <c r="R141" s="187" t="s">
        <v>712</v>
      </c>
      <c r="S141" s="187" t="s">
        <v>228</v>
      </c>
      <c r="T141" s="187" t="s">
        <v>551</v>
      </c>
      <c r="U141" s="187" t="s">
        <v>648</v>
      </c>
      <c r="V141" s="187"/>
    </row>
    <row r="142" spans="1:22" s="185" customFormat="1" ht="15.75" customHeight="1" outlineLevel="2">
      <c r="A142" s="187" t="s">
        <v>348</v>
      </c>
      <c r="B142" s="187" t="s">
        <v>629</v>
      </c>
      <c r="C142" s="188" t="s">
        <v>139</v>
      </c>
      <c r="D142" s="188" t="s">
        <v>99</v>
      </c>
      <c r="E142" s="189" t="s">
        <v>140</v>
      </c>
      <c r="F142" s="189" t="s">
        <v>185</v>
      </c>
      <c r="G142" s="190" t="s">
        <v>213</v>
      </c>
      <c r="H142" s="191">
        <v>121700000</v>
      </c>
      <c r="I142" s="191">
        <v>183031932.229156</v>
      </c>
      <c r="J142" s="191">
        <v>184685835.357</v>
      </c>
      <c r="K142" s="191">
        <v>3500000</v>
      </c>
      <c r="L142" s="191">
        <v>179521217.747</v>
      </c>
      <c r="M142" s="191">
        <v>17466660930.426</v>
      </c>
      <c r="N142" s="191">
        <v>343916650</v>
      </c>
      <c r="O142" s="191">
        <v>17813886019.056</v>
      </c>
      <c r="P142" s="191">
        <v>119365686.27</v>
      </c>
      <c r="Q142" s="187" t="s">
        <v>636</v>
      </c>
      <c r="R142" s="187" t="s">
        <v>712</v>
      </c>
      <c r="S142" s="187" t="s">
        <v>228</v>
      </c>
      <c r="T142" s="187" t="s">
        <v>624</v>
      </c>
      <c r="U142" s="187" t="s">
        <v>648</v>
      </c>
      <c r="V142" s="187"/>
    </row>
    <row r="143" spans="1:22" s="185" customFormat="1" ht="15.75" customHeight="1" outlineLevel="2">
      <c r="A143" s="187" t="s">
        <v>348</v>
      </c>
      <c r="B143" s="187" t="s">
        <v>629</v>
      </c>
      <c r="C143" s="188" t="s">
        <v>141</v>
      </c>
      <c r="D143" s="188" t="s">
        <v>100</v>
      </c>
      <c r="E143" s="189" t="s">
        <v>140</v>
      </c>
      <c r="F143" s="189" t="s">
        <v>185</v>
      </c>
      <c r="G143" s="190" t="s">
        <v>213</v>
      </c>
      <c r="H143" s="191">
        <v>70500000</v>
      </c>
      <c r="I143" s="191">
        <v>106029180.13274853</v>
      </c>
      <c r="J143" s="191">
        <v>57530320.611</v>
      </c>
      <c r="K143" s="191">
        <v>24700586.04</v>
      </c>
      <c r="L143" s="191">
        <v>32488543.961</v>
      </c>
      <c r="M143" s="191">
        <v>5440929464.852</v>
      </c>
      <c r="N143" s="191">
        <v>2436018726.38</v>
      </c>
      <c r="O143" s="191">
        <v>3223837417.675</v>
      </c>
      <c r="P143" s="191">
        <v>21602000</v>
      </c>
      <c r="Q143" s="187" t="s">
        <v>636</v>
      </c>
      <c r="R143" s="187" t="s">
        <v>712</v>
      </c>
      <c r="S143" s="187" t="s">
        <v>228</v>
      </c>
      <c r="T143" s="187" t="s">
        <v>624</v>
      </c>
      <c r="U143" s="187" t="s">
        <v>648</v>
      </c>
      <c r="V143" s="187"/>
    </row>
    <row r="144" spans="1:22" s="185" customFormat="1" ht="15.75" customHeight="1" outlineLevel="2">
      <c r="A144" s="187" t="s">
        <v>348</v>
      </c>
      <c r="B144" s="187" t="s">
        <v>629</v>
      </c>
      <c r="C144" s="188" t="s">
        <v>376</v>
      </c>
      <c r="D144" s="188" t="s">
        <v>377</v>
      </c>
      <c r="E144" s="189" t="s">
        <v>378</v>
      </c>
      <c r="F144" s="189" t="s">
        <v>277</v>
      </c>
      <c r="G144" s="190" t="s">
        <v>213</v>
      </c>
      <c r="H144" s="191">
        <v>230369500</v>
      </c>
      <c r="I144" s="191">
        <v>346466513.6537761</v>
      </c>
      <c r="J144" s="191">
        <v>10715109.959</v>
      </c>
      <c r="K144" s="191">
        <v>10914848.4</v>
      </c>
      <c r="L144" s="191">
        <v>18358.584</v>
      </c>
      <c r="M144" s="191">
        <v>1013381411.287</v>
      </c>
      <c r="N144" s="191">
        <v>1031178050.15</v>
      </c>
      <c r="O144" s="191">
        <v>1821721.845</v>
      </c>
      <c r="P144" s="191">
        <v>12206.83</v>
      </c>
      <c r="Q144" s="187" t="s">
        <v>635</v>
      </c>
      <c r="R144" s="187" t="s">
        <v>237</v>
      </c>
      <c r="S144" s="187" t="s">
        <v>228</v>
      </c>
      <c r="T144" s="187" t="s">
        <v>253</v>
      </c>
      <c r="U144" s="187" t="s">
        <v>648</v>
      </c>
      <c r="V144" s="187"/>
    </row>
    <row r="145" spans="1:22" s="185" customFormat="1" ht="15.75" customHeight="1" outlineLevel="2">
      <c r="A145" s="187" t="s">
        <v>348</v>
      </c>
      <c r="B145" s="187" t="s">
        <v>629</v>
      </c>
      <c r="C145" s="188" t="s">
        <v>571</v>
      </c>
      <c r="D145" s="188" t="s">
        <v>572</v>
      </c>
      <c r="E145" s="189" t="s">
        <v>573</v>
      </c>
      <c r="F145" s="189" t="s">
        <v>185</v>
      </c>
      <c r="G145" s="190" t="s">
        <v>213</v>
      </c>
      <c r="H145" s="191">
        <v>225000000</v>
      </c>
      <c r="I145" s="191">
        <v>338391000.4236655</v>
      </c>
      <c r="J145" s="191">
        <v>295787504.742</v>
      </c>
      <c r="K145" s="191">
        <v>28806967.96</v>
      </c>
      <c r="L145" s="191">
        <v>264375244.879</v>
      </c>
      <c r="M145" s="191">
        <v>27974100140.431</v>
      </c>
      <c r="N145" s="191">
        <v>2846526359.31</v>
      </c>
      <c r="O145" s="191">
        <v>26233949043.022</v>
      </c>
      <c r="P145" s="191">
        <v>175786087.76</v>
      </c>
      <c r="Q145" s="187" t="s">
        <v>635</v>
      </c>
      <c r="R145" s="187" t="s">
        <v>237</v>
      </c>
      <c r="S145" s="187" t="s">
        <v>228</v>
      </c>
      <c r="T145" s="187" t="s">
        <v>253</v>
      </c>
      <c r="U145" s="187" t="s">
        <v>648</v>
      </c>
      <c r="V145" s="187"/>
    </row>
    <row r="146" spans="1:22" s="185" customFormat="1" ht="15.75" customHeight="1" outlineLevel="2">
      <c r="A146" s="187" t="s">
        <v>348</v>
      </c>
      <c r="B146" s="187" t="s">
        <v>629</v>
      </c>
      <c r="C146" s="188" t="s">
        <v>1009</v>
      </c>
      <c r="D146" s="188" t="s">
        <v>1010</v>
      </c>
      <c r="E146" s="189" t="s">
        <v>378</v>
      </c>
      <c r="F146" s="189" t="s">
        <v>259</v>
      </c>
      <c r="G146" s="190" t="s">
        <v>213</v>
      </c>
      <c r="H146" s="191">
        <v>197915530.63</v>
      </c>
      <c r="I146" s="191">
        <v>297657041.81896144</v>
      </c>
      <c r="J146" s="191">
        <v>4858691.101</v>
      </c>
      <c r="K146" s="191">
        <v>4932393.52</v>
      </c>
      <c r="L146" s="191" t="s">
        <v>212</v>
      </c>
      <c r="M146" s="191">
        <v>459510659.587</v>
      </c>
      <c r="N146" s="191">
        <v>472060637.83</v>
      </c>
      <c r="O146" s="191" t="s">
        <v>212</v>
      </c>
      <c r="P146" s="191" t="s">
        <v>212</v>
      </c>
      <c r="Q146" s="187" t="s">
        <v>635</v>
      </c>
      <c r="R146" s="187" t="s">
        <v>237</v>
      </c>
      <c r="S146" s="187" t="s">
        <v>228</v>
      </c>
      <c r="T146" s="187" t="s">
        <v>278</v>
      </c>
      <c r="U146" s="187" t="s">
        <v>648</v>
      </c>
      <c r="V146" s="187"/>
    </row>
    <row r="147" spans="1:22" s="185" customFormat="1" ht="15.75" customHeight="1" outlineLevel="2">
      <c r="A147" s="187" t="s">
        <v>348</v>
      </c>
      <c r="B147" s="187" t="s">
        <v>629</v>
      </c>
      <c r="C147" s="188" t="s">
        <v>48</v>
      </c>
      <c r="D147" s="188" t="s">
        <v>49</v>
      </c>
      <c r="E147" s="189" t="s">
        <v>50</v>
      </c>
      <c r="F147" s="189" t="s">
        <v>336</v>
      </c>
      <c r="G147" s="190" t="s">
        <v>213</v>
      </c>
      <c r="H147" s="191">
        <v>13400000</v>
      </c>
      <c r="I147" s="191">
        <v>20153064.025231637</v>
      </c>
      <c r="J147" s="191">
        <v>20335170.039</v>
      </c>
      <c r="K147" s="191">
        <v>4475316.2</v>
      </c>
      <c r="L147" s="191">
        <v>15755253.009</v>
      </c>
      <c r="M147" s="191">
        <v>1923198491.929</v>
      </c>
      <c r="N147" s="191">
        <v>435128028.87</v>
      </c>
      <c r="O147" s="191">
        <v>1563393368.34</v>
      </c>
      <c r="P147" s="191">
        <v>10475845.76</v>
      </c>
      <c r="Q147" s="187" t="s">
        <v>636</v>
      </c>
      <c r="R147" s="187" t="s">
        <v>712</v>
      </c>
      <c r="S147" s="187" t="s">
        <v>228</v>
      </c>
      <c r="T147" s="187" t="s">
        <v>278</v>
      </c>
      <c r="U147" s="187" t="s">
        <v>648</v>
      </c>
      <c r="V147" s="187"/>
    </row>
    <row r="148" spans="1:22" s="185" customFormat="1" ht="15.75" customHeight="1" outlineLevel="2">
      <c r="A148" s="187" t="s">
        <v>348</v>
      </c>
      <c r="B148" s="187" t="s">
        <v>629</v>
      </c>
      <c r="C148" s="188" t="s">
        <v>1005</v>
      </c>
      <c r="D148" s="188" t="s">
        <v>371</v>
      </c>
      <c r="E148" s="189" t="s">
        <v>347</v>
      </c>
      <c r="F148" s="189" t="s">
        <v>370</v>
      </c>
      <c r="G148" s="190" t="s">
        <v>213</v>
      </c>
      <c r="H148" s="191">
        <v>9527508.91</v>
      </c>
      <c r="I148" s="191">
        <v>14328992.318223499</v>
      </c>
      <c r="J148" s="191">
        <v>-1986916.321</v>
      </c>
      <c r="K148" s="191">
        <v>-2014175.77</v>
      </c>
      <c r="L148" s="191" t="s">
        <v>212</v>
      </c>
      <c r="M148" s="191">
        <v>-187912590.12</v>
      </c>
      <c r="N148" s="191">
        <v>-196905872.92</v>
      </c>
      <c r="O148" s="191" t="s">
        <v>212</v>
      </c>
      <c r="P148" s="191" t="s">
        <v>212</v>
      </c>
      <c r="Q148" s="187" t="s">
        <v>636</v>
      </c>
      <c r="R148" s="187" t="s">
        <v>712</v>
      </c>
      <c r="S148" s="187" t="s">
        <v>596</v>
      </c>
      <c r="T148" s="187" t="s">
        <v>244</v>
      </c>
      <c r="U148" s="187" t="s">
        <v>648</v>
      </c>
      <c r="V148" s="187"/>
    </row>
    <row r="149" spans="1:22" s="185" customFormat="1" ht="15.75" customHeight="1" outlineLevel="2">
      <c r="A149" s="187" t="s">
        <v>348</v>
      </c>
      <c r="B149" s="187" t="s">
        <v>629</v>
      </c>
      <c r="C149" s="188" t="s">
        <v>372</v>
      </c>
      <c r="D149" s="188" t="s">
        <v>371</v>
      </c>
      <c r="E149" s="189" t="s">
        <v>347</v>
      </c>
      <c r="F149" s="189" t="s">
        <v>263</v>
      </c>
      <c r="G149" s="190" t="s">
        <v>213</v>
      </c>
      <c r="H149" s="191">
        <v>32300000</v>
      </c>
      <c r="I149" s="191">
        <v>48577908.060819544</v>
      </c>
      <c r="J149" s="191">
        <v>23973502.56</v>
      </c>
      <c r="K149" s="191">
        <v>8546475.52</v>
      </c>
      <c r="L149" s="191">
        <v>15353503.001</v>
      </c>
      <c r="M149" s="191">
        <v>2267293751.71</v>
      </c>
      <c r="N149" s="191">
        <v>825705883.87</v>
      </c>
      <c r="O149" s="191">
        <v>1523527724.947</v>
      </c>
      <c r="P149" s="191">
        <v>10208717.64</v>
      </c>
      <c r="Q149" s="187" t="s">
        <v>636</v>
      </c>
      <c r="R149" s="187" t="s">
        <v>712</v>
      </c>
      <c r="S149" s="187" t="s">
        <v>596</v>
      </c>
      <c r="T149" s="187" t="s">
        <v>244</v>
      </c>
      <c r="U149" s="187" t="s">
        <v>648</v>
      </c>
      <c r="V149" s="187"/>
    </row>
    <row r="150" spans="1:22" s="185" customFormat="1" ht="15.75" customHeight="1" outlineLevel="2">
      <c r="A150" s="187" t="s">
        <v>348</v>
      </c>
      <c r="B150" s="187" t="s">
        <v>629</v>
      </c>
      <c r="C150" s="188" t="s">
        <v>845</v>
      </c>
      <c r="D150" s="188" t="s">
        <v>828</v>
      </c>
      <c r="E150" s="189" t="s">
        <v>829</v>
      </c>
      <c r="F150" s="189" t="s">
        <v>491</v>
      </c>
      <c r="G150" s="190" t="s">
        <v>213</v>
      </c>
      <c r="H150" s="191">
        <v>64500000</v>
      </c>
      <c r="I150" s="191">
        <v>97005420.12145078</v>
      </c>
      <c r="J150" s="191">
        <v>97881975.189</v>
      </c>
      <c r="K150" s="191" t="s">
        <v>212</v>
      </c>
      <c r="L150" s="191">
        <v>97005420.121</v>
      </c>
      <c r="M150" s="191">
        <v>9257186770.85</v>
      </c>
      <c r="N150" s="191" t="s">
        <v>212</v>
      </c>
      <c r="O150" s="191">
        <v>9625845451.348</v>
      </c>
      <c r="P150" s="191">
        <v>64500000</v>
      </c>
      <c r="Q150" s="187" t="s">
        <v>636</v>
      </c>
      <c r="R150" s="187" t="s">
        <v>712</v>
      </c>
      <c r="S150" s="187" t="s">
        <v>596</v>
      </c>
      <c r="T150" s="187" t="s">
        <v>830</v>
      </c>
      <c r="U150" s="187" t="s">
        <v>648</v>
      </c>
      <c r="V150" s="187"/>
    </row>
    <row r="151" spans="1:22" s="185" customFormat="1" ht="15.75" customHeight="1" outlineLevel="2">
      <c r="A151" s="187" t="s">
        <v>348</v>
      </c>
      <c r="B151" s="187" t="s">
        <v>629</v>
      </c>
      <c r="C151" s="188" t="s">
        <v>843</v>
      </c>
      <c r="D151" s="188" t="s">
        <v>844</v>
      </c>
      <c r="E151" s="189" t="s">
        <v>561</v>
      </c>
      <c r="F151" s="189" t="s">
        <v>273</v>
      </c>
      <c r="G151" s="190" t="s">
        <v>213</v>
      </c>
      <c r="H151" s="191">
        <v>283700000</v>
      </c>
      <c r="I151" s="191">
        <v>426673452.5341952</v>
      </c>
      <c r="J151" s="191">
        <v>430528935.832</v>
      </c>
      <c r="K151" s="191">
        <v>20192883.29</v>
      </c>
      <c r="L151" s="191">
        <v>407021222.365</v>
      </c>
      <c r="M151" s="191">
        <v>40717269564.19</v>
      </c>
      <c r="N151" s="191">
        <v>1978609751.59</v>
      </c>
      <c r="O151" s="191">
        <v>40388705878.442</v>
      </c>
      <c r="P151" s="191">
        <v>270633010.09</v>
      </c>
      <c r="Q151" s="187" t="s">
        <v>636</v>
      </c>
      <c r="R151" s="187" t="s">
        <v>712</v>
      </c>
      <c r="S151" s="187" t="s">
        <v>596</v>
      </c>
      <c r="T151" s="187" t="s">
        <v>248</v>
      </c>
      <c r="U151" s="187" t="s">
        <v>648</v>
      </c>
      <c r="V151" s="187"/>
    </row>
    <row r="152" spans="1:22" s="185" customFormat="1" ht="15.75" customHeight="1" outlineLevel="2">
      <c r="A152" s="187" t="s">
        <v>348</v>
      </c>
      <c r="B152" s="187" t="s">
        <v>629</v>
      </c>
      <c r="C152" s="188" t="s">
        <v>739</v>
      </c>
      <c r="D152" s="188" t="s">
        <v>740</v>
      </c>
      <c r="E152" s="189" t="s">
        <v>741</v>
      </c>
      <c r="F152" s="189" t="s">
        <v>736</v>
      </c>
      <c r="G152" s="190" t="s">
        <v>213</v>
      </c>
      <c r="H152" s="191">
        <v>28000000</v>
      </c>
      <c r="I152" s="191">
        <v>42110880.05272283</v>
      </c>
      <c r="J152" s="191">
        <v>278637.842</v>
      </c>
      <c r="K152" s="191">
        <v>1903169.99</v>
      </c>
      <c r="L152" s="191">
        <v>335996.591</v>
      </c>
      <c r="M152" s="191">
        <v>26352170.935</v>
      </c>
      <c r="N152" s="191">
        <v>182496584.37</v>
      </c>
      <c r="O152" s="191">
        <v>33340933.439</v>
      </c>
      <c r="P152" s="191">
        <v>223407.93</v>
      </c>
      <c r="Q152" s="187" t="s">
        <v>635</v>
      </c>
      <c r="R152" s="187" t="s">
        <v>168</v>
      </c>
      <c r="S152" s="187" t="s">
        <v>926</v>
      </c>
      <c r="T152" s="187" t="s">
        <v>501</v>
      </c>
      <c r="U152" s="187" t="s">
        <v>648</v>
      </c>
      <c r="V152" s="187"/>
    </row>
    <row r="153" spans="1:22" s="185" customFormat="1" ht="15.75" customHeight="1" outlineLevel="2">
      <c r="A153" s="187" t="s">
        <v>348</v>
      </c>
      <c r="B153" s="187" t="s">
        <v>629</v>
      </c>
      <c r="C153" s="188" t="s">
        <v>742</v>
      </c>
      <c r="D153" s="188" t="s">
        <v>743</v>
      </c>
      <c r="E153" s="189" t="s">
        <v>741</v>
      </c>
      <c r="F153" s="189" t="s">
        <v>736</v>
      </c>
      <c r="G153" s="190" t="s">
        <v>213</v>
      </c>
      <c r="H153" s="191">
        <v>51500000</v>
      </c>
      <c r="I153" s="191">
        <v>77453940.09697233</v>
      </c>
      <c r="J153" s="191">
        <v>36380.166</v>
      </c>
      <c r="K153" s="191" t="s">
        <v>212</v>
      </c>
      <c r="L153" s="191">
        <v>36054.373</v>
      </c>
      <c r="M153" s="191">
        <v>3440653.77</v>
      </c>
      <c r="N153" s="191" t="s">
        <v>212</v>
      </c>
      <c r="O153" s="191">
        <v>3577674.542</v>
      </c>
      <c r="P153" s="191">
        <v>23972.96</v>
      </c>
      <c r="Q153" s="187" t="s">
        <v>635</v>
      </c>
      <c r="R153" s="187" t="s">
        <v>168</v>
      </c>
      <c r="S153" s="187" t="s">
        <v>926</v>
      </c>
      <c r="T153" s="187" t="s">
        <v>501</v>
      </c>
      <c r="U153" s="187" t="s">
        <v>648</v>
      </c>
      <c r="V153" s="187"/>
    </row>
    <row r="154" spans="1:22" s="185" customFormat="1" ht="15.75" customHeight="1" outlineLevel="2">
      <c r="A154" s="187" t="s">
        <v>348</v>
      </c>
      <c r="B154" s="187" t="s">
        <v>629</v>
      </c>
      <c r="C154" s="188" t="s">
        <v>353</v>
      </c>
      <c r="D154" s="188" t="s">
        <v>354</v>
      </c>
      <c r="E154" s="189" t="s">
        <v>355</v>
      </c>
      <c r="F154" s="189" t="s">
        <v>336</v>
      </c>
      <c r="G154" s="190" t="s">
        <v>213</v>
      </c>
      <c r="H154" s="191">
        <v>56600000</v>
      </c>
      <c r="I154" s="191">
        <v>85124136.10657541</v>
      </c>
      <c r="J154" s="191">
        <v>12650989.055</v>
      </c>
      <c r="K154" s="191">
        <v>4907772</v>
      </c>
      <c r="L154" s="191">
        <v>7645446.633</v>
      </c>
      <c r="M154" s="191">
        <v>1196467156.396</v>
      </c>
      <c r="N154" s="191">
        <v>485733889.9</v>
      </c>
      <c r="O154" s="191">
        <v>758657481.264</v>
      </c>
      <c r="P154" s="191">
        <v>5083543.86</v>
      </c>
      <c r="Q154" s="187" t="s">
        <v>636</v>
      </c>
      <c r="R154" s="187" t="s">
        <v>712</v>
      </c>
      <c r="S154" s="187" t="s">
        <v>232</v>
      </c>
      <c r="T154" s="187" t="s">
        <v>222</v>
      </c>
      <c r="U154" s="187" t="s">
        <v>648</v>
      </c>
      <c r="V154" s="187"/>
    </row>
    <row r="155" spans="1:22" s="185" customFormat="1" ht="15.75" customHeight="1" outlineLevel="2">
      <c r="A155" s="187" t="s">
        <v>348</v>
      </c>
      <c r="B155" s="187" t="s">
        <v>629</v>
      </c>
      <c r="C155" s="188" t="s">
        <v>0</v>
      </c>
      <c r="D155" s="188" t="s">
        <v>1</v>
      </c>
      <c r="E155" s="189" t="s">
        <v>738</v>
      </c>
      <c r="F155" s="189" t="s">
        <v>841</v>
      </c>
      <c r="G155" s="190" t="s">
        <v>213</v>
      </c>
      <c r="H155" s="191">
        <v>15600000</v>
      </c>
      <c r="I155" s="191">
        <v>23461776.029374145</v>
      </c>
      <c r="J155" s="191">
        <v>17956241.203</v>
      </c>
      <c r="K155" s="191">
        <v>5905386</v>
      </c>
      <c r="L155" s="191">
        <v>11988769.344</v>
      </c>
      <c r="M155" s="191">
        <v>1698211322.322</v>
      </c>
      <c r="N155" s="191">
        <v>574092815.25</v>
      </c>
      <c r="O155" s="191">
        <v>1189645286.974</v>
      </c>
      <c r="P155" s="191">
        <v>7971468.21</v>
      </c>
      <c r="Q155" s="187" t="s">
        <v>636</v>
      </c>
      <c r="R155" s="187" t="s">
        <v>712</v>
      </c>
      <c r="S155" s="187" t="s">
        <v>232</v>
      </c>
      <c r="T155" s="187" t="s">
        <v>222</v>
      </c>
      <c r="U155" s="187" t="s">
        <v>648</v>
      </c>
      <c r="V155" s="187"/>
    </row>
    <row r="156" spans="1:22" s="185" customFormat="1" ht="15.75" customHeight="1" outlineLevel="2">
      <c r="A156" s="187" t="s">
        <v>348</v>
      </c>
      <c r="B156" s="187" t="s">
        <v>629</v>
      </c>
      <c r="C156" s="188" t="s">
        <v>359</v>
      </c>
      <c r="D156" s="188" t="s">
        <v>360</v>
      </c>
      <c r="E156" s="189" t="s">
        <v>361</v>
      </c>
      <c r="F156" s="189" t="s">
        <v>42</v>
      </c>
      <c r="G156" s="190" t="s">
        <v>213</v>
      </c>
      <c r="H156" s="191">
        <v>30350000</v>
      </c>
      <c r="I156" s="191">
        <v>45645186.05714777</v>
      </c>
      <c r="J156" s="191">
        <v>32918416.375</v>
      </c>
      <c r="K156" s="191">
        <v>23714497.74</v>
      </c>
      <c r="L156" s="191">
        <v>9179472.435</v>
      </c>
      <c r="M156" s="191">
        <v>3113258881.401</v>
      </c>
      <c r="N156" s="191">
        <v>2291848760.02</v>
      </c>
      <c r="O156" s="191">
        <v>910878823.808</v>
      </c>
      <c r="P156" s="191">
        <v>6103534.95</v>
      </c>
      <c r="Q156" s="187" t="s">
        <v>636</v>
      </c>
      <c r="R156" s="187" t="s">
        <v>712</v>
      </c>
      <c r="S156" s="187" t="s">
        <v>232</v>
      </c>
      <c r="T156" s="187" t="s">
        <v>253</v>
      </c>
      <c r="U156" s="187" t="s">
        <v>648</v>
      </c>
      <c r="V156" s="187"/>
    </row>
    <row r="157" spans="1:22" s="185" customFormat="1" ht="15.75" customHeight="1" outlineLevel="2">
      <c r="A157" s="187" t="s">
        <v>348</v>
      </c>
      <c r="B157" s="187" t="s">
        <v>629</v>
      </c>
      <c r="C157" s="188" t="s">
        <v>846</v>
      </c>
      <c r="D157" s="188" t="s">
        <v>847</v>
      </c>
      <c r="E157" s="189" t="s">
        <v>848</v>
      </c>
      <c r="F157" s="189" t="s">
        <v>267</v>
      </c>
      <c r="G157" s="190" t="s">
        <v>213</v>
      </c>
      <c r="H157" s="191">
        <v>46200000</v>
      </c>
      <c r="I157" s="191">
        <v>69482952.08699265</v>
      </c>
      <c r="J157" s="191" t="s">
        <v>212</v>
      </c>
      <c r="K157" s="191" t="s">
        <v>212</v>
      </c>
      <c r="L157" s="191">
        <v>69482952.087</v>
      </c>
      <c r="M157" s="191" t="s">
        <v>212</v>
      </c>
      <c r="N157" s="191" t="s">
        <v>212</v>
      </c>
      <c r="O157" s="191">
        <v>6894791625.617</v>
      </c>
      <c r="P157" s="191">
        <v>46200000</v>
      </c>
      <c r="Q157" s="187" t="s">
        <v>636</v>
      </c>
      <c r="R157" s="187" t="s">
        <v>712</v>
      </c>
      <c r="S157" s="187" t="s">
        <v>232</v>
      </c>
      <c r="T157" s="187" t="s">
        <v>253</v>
      </c>
      <c r="U157" s="187" t="s">
        <v>648</v>
      </c>
      <c r="V157" s="187"/>
    </row>
    <row r="158" spans="1:22" s="185" customFormat="1" ht="15.75" customHeight="1" outlineLevel="2">
      <c r="A158" s="187" t="s">
        <v>348</v>
      </c>
      <c r="B158" s="187" t="s">
        <v>629</v>
      </c>
      <c r="C158" s="188" t="s">
        <v>849</v>
      </c>
      <c r="D158" s="188" t="s">
        <v>850</v>
      </c>
      <c r="E158" s="189" t="s">
        <v>814</v>
      </c>
      <c r="F158" s="189" t="s">
        <v>323</v>
      </c>
      <c r="G158" s="190" t="s">
        <v>213</v>
      </c>
      <c r="H158" s="191">
        <v>99500000</v>
      </c>
      <c r="I158" s="191">
        <v>149644020.18735433</v>
      </c>
      <c r="J158" s="191" t="s">
        <v>212</v>
      </c>
      <c r="K158" s="191">
        <v>26720000</v>
      </c>
      <c r="L158" s="191">
        <v>122960037.527</v>
      </c>
      <c r="M158" s="191" t="s">
        <v>212</v>
      </c>
      <c r="N158" s="191">
        <v>2627099712</v>
      </c>
      <c r="O158" s="191">
        <v>12201321497.739</v>
      </c>
      <c r="P158" s="191">
        <v>81757518.4</v>
      </c>
      <c r="Q158" s="187" t="s">
        <v>636</v>
      </c>
      <c r="R158" s="187" t="s">
        <v>712</v>
      </c>
      <c r="S158" s="187" t="s">
        <v>232</v>
      </c>
      <c r="T158" s="187" t="s">
        <v>253</v>
      </c>
      <c r="U158" s="187" t="s">
        <v>648</v>
      </c>
      <c r="V158" s="187"/>
    </row>
    <row r="159" spans="1:22" s="185" customFormat="1" ht="15.75" customHeight="1" outlineLevel="2">
      <c r="A159" s="187" t="s">
        <v>348</v>
      </c>
      <c r="B159" s="187" t="s">
        <v>629</v>
      </c>
      <c r="C159" s="188" t="s">
        <v>1006</v>
      </c>
      <c r="D159" s="188" t="s">
        <v>1007</v>
      </c>
      <c r="E159" s="189" t="s">
        <v>1008</v>
      </c>
      <c r="F159" s="189" t="s">
        <v>277</v>
      </c>
      <c r="G159" s="190" t="s">
        <v>213</v>
      </c>
      <c r="H159" s="191">
        <v>30871867.56</v>
      </c>
      <c r="I159" s="191">
        <v>46430053.99366803</v>
      </c>
      <c r="J159" s="191">
        <v>-841724.376</v>
      </c>
      <c r="K159" s="191" t="s">
        <v>212</v>
      </c>
      <c r="L159" s="191" t="s">
        <v>212</v>
      </c>
      <c r="M159" s="191">
        <v>-79606073.95</v>
      </c>
      <c r="N159" s="191" t="s">
        <v>212</v>
      </c>
      <c r="O159" s="191" t="s">
        <v>212</v>
      </c>
      <c r="P159" s="191" t="s">
        <v>212</v>
      </c>
      <c r="Q159" s="187" t="s">
        <v>636</v>
      </c>
      <c r="R159" s="187" t="s">
        <v>712</v>
      </c>
      <c r="S159" s="187" t="s">
        <v>232</v>
      </c>
      <c r="T159" s="187" t="s">
        <v>994</v>
      </c>
      <c r="U159" s="187" t="s">
        <v>648</v>
      </c>
      <c r="V159" s="187"/>
    </row>
    <row r="160" spans="1:22" s="185" customFormat="1" ht="15.75" customHeight="1" outlineLevel="2">
      <c r="A160" s="187" t="s">
        <v>348</v>
      </c>
      <c r="B160" s="187" t="s">
        <v>629</v>
      </c>
      <c r="C160" s="188" t="s">
        <v>851</v>
      </c>
      <c r="D160" s="188" t="s">
        <v>852</v>
      </c>
      <c r="E160" s="189" t="s">
        <v>853</v>
      </c>
      <c r="F160" s="189" t="s">
        <v>267</v>
      </c>
      <c r="G160" s="190" t="s">
        <v>213</v>
      </c>
      <c r="H160" s="191">
        <v>15800000</v>
      </c>
      <c r="I160" s="191">
        <v>23762568.029750735</v>
      </c>
      <c r="J160" s="191" t="s">
        <v>212</v>
      </c>
      <c r="K160" s="191">
        <v>23602988</v>
      </c>
      <c r="L160" s="191">
        <v>46198.869</v>
      </c>
      <c r="M160" s="191" t="s">
        <v>212</v>
      </c>
      <c r="N160" s="191">
        <v>2325012091.38</v>
      </c>
      <c r="O160" s="191">
        <v>4584312.627</v>
      </c>
      <c r="P160" s="191">
        <v>30718.15</v>
      </c>
      <c r="Q160" s="187" t="s">
        <v>636</v>
      </c>
      <c r="R160" s="187" t="s">
        <v>712</v>
      </c>
      <c r="S160" s="187" t="s">
        <v>330</v>
      </c>
      <c r="T160" s="187" t="s">
        <v>921</v>
      </c>
      <c r="U160" s="187" t="s">
        <v>648</v>
      </c>
      <c r="V160" s="187"/>
    </row>
    <row r="161" spans="1:22" s="185" customFormat="1" ht="15.75" customHeight="1" outlineLevel="2">
      <c r="A161" s="187" t="s">
        <v>348</v>
      </c>
      <c r="B161" s="187" t="s">
        <v>629</v>
      </c>
      <c r="C161" s="188" t="s">
        <v>2</v>
      </c>
      <c r="D161" s="188" t="s">
        <v>3</v>
      </c>
      <c r="E161" s="189" t="s">
        <v>738</v>
      </c>
      <c r="F161" s="189" t="s">
        <v>267</v>
      </c>
      <c r="G161" s="190" t="s">
        <v>213</v>
      </c>
      <c r="H161" s="191">
        <v>26100000</v>
      </c>
      <c r="I161" s="191">
        <v>39253356.0491452</v>
      </c>
      <c r="J161" s="191">
        <v>98112.855</v>
      </c>
      <c r="K161" s="191" t="s">
        <v>212</v>
      </c>
      <c r="L161" s="191">
        <v>97234.233</v>
      </c>
      <c r="M161" s="191">
        <v>9279022.25</v>
      </c>
      <c r="N161" s="191" t="s">
        <v>212</v>
      </c>
      <c r="O161" s="191">
        <v>9648550.508</v>
      </c>
      <c r="P161" s="191">
        <v>64652.14</v>
      </c>
      <c r="Q161" s="187" t="s">
        <v>636</v>
      </c>
      <c r="R161" s="187" t="s">
        <v>712</v>
      </c>
      <c r="S161" s="187" t="s">
        <v>330</v>
      </c>
      <c r="T161" s="187" t="s">
        <v>842</v>
      </c>
      <c r="U161" s="187" t="s">
        <v>648</v>
      </c>
      <c r="V161" s="187"/>
    </row>
    <row r="162" spans="1:22" s="185" customFormat="1" ht="15.75" customHeight="1" outlineLevel="2">
      <c r="A162" s="187" t="s">
        <v>348</v>
      </c>
      <c r="B162" s="187" t="s">
        <v>629</v>
      </c>
      <c r="C162" s="188" t="s">
        <v>387</v>
      </c>
      <c r="D162" s="188" t="s">
        <v>388</v>
      </c>
      <c r="E162" s="189" t="s">
        <v>382</v>
      </c>
      <c r="F162" s="189" t="s">
        <v>267</v>
      </c>
      <c r="G162" s="190" t="s">
        <v>213</v>
      </c>
      <c r="H162" s="191">
        <v>50200000</v>
      </c>
      <c r="I162" s="191">
        <v>75498792.09452449</v>
      </c>
      <c r="J162" s="191">
        <v>8326.903</v>
      </c>
      <c r="K162" s="191" t="s">
        <v>212</v>
      </c>
      <c r="L162" s="191">
        <v>8252.334</v>
      </c>
      <c r="M162" s="191">
        <v>787516.772</v>
      </c>
      <c r="N162" s="191" t="s">
        <v>212</v>
      </c>
      <c r="O162" s="191">
        <v>818878.881</v>
      </c>
      <c r="P162" s="191">
        <v>5487.07</v>
      </c>
      <c r="Q162" s="187" t="s">
        <v>636</v>
      </c>
      <c r="R162" s="187" t="s">
        <v>712</v>
      </c>
      <c r="S162" s="187" t="s">
        <v>330</v>
      </c>
      <c r="T162" s="187" t="s">
        <v>529</v>
      </c>
      <c r="U162" s="187" t="s">
        <v>648</v>
      </c>
      <c r="V162" s="187"/>
    </row>
    <row r="163" spans="1:22" s="185" customFormat="1" ht="15.75" customHeight="1" outlineLevel="2">
      <c r="A163" s="187" t="s">
        <v>348</v>
      </c>
      <c r="B163" s="187" t="s">
        <v>629</v>
      </c>
      <c r="C163" s="188" t="s">
        <v>373</v>
      </c>
      <c r="D163" s="188" t="s">
        <v>374</v>
      </c>
      <c r="E163" s="189" t="s">
        <v>375</v>
      </c>
      <c r="F163" s="189" t="s">
        <v>263</v>
      </c>
      <c r="G163" s="190" t="s">
        <v>213</v>
      </c>
      <c r="H163" s="191">
        <v>16800000</v>
      </c>
      <c r="I163" s="191">
        <v>25266528.031633694</v>
      </c>
      <c r="J163" s="191">
        <v>21548483.924</v>
      </c>
      <c r="K163" s="191">
        <v>880859</v>
      </c>
      <c r="L163" s="191">
        <v>20482864.361</v>
      </c>
      <c r="M163" s="191">
        <v>2037947639.804</v>
      </c>
      <c r="N163" s="191">
        <v>84527935.48</v>
      </c>
      <c r="O163" s="191">
        <v>2032514126.459</v>
      </c>
      <c r="P163" s="191">
        <v>13619287.97</v>
      </c>
      <c r="Q163" s="187" t="s">
        <v>636</v>
      </c>
      <c r="R163" s="187" t="s">
        <v>712</v>
      </c>
      <c r="S163" s="187" t="s">
        <v>597</v>
      </c>
      <c r="T163" s="187" t="s">
        <v>840</v>
      </c>
      <c r="U163" s="187" t="s">
        <v>648</v>
      </c>
      <c r="V163" s="187"/>
    </row>
    <row r="164" spans="1:22" s="185" customFormat="1" ht="15.75" customHeight="1" outlineLevel="2">
      <c r="A164" s="187" t="s">
        <v>348</v>
      </c>
      <c r="B164" s="187" t="s">
        <v>629</v>
      </c>
      <c r="C164" s="188" t="s">
        <v>380</v>
      </c>
      <c r="D164" s="188" t="s">
        <v>381</v>
      </c>
      <c r="E164" s="189" t="s">
        <v>382</v>
      </c>
      <c r="F164" s="189" t="s">
        <v>383</v>
      </c>
      <c r="G164" s="190" t="s">
        <v>213</v>
      </c>
      <c r="H164" s="191">
        <v>40200000</v>
      </c>
      <c r="I164" s="191">
        <v>60459192.07569491</v>
      </c>
      <c r="J164" s="191">
        <v>11118092.19</v>
      </c>
      <c r="K164" s="191" t="s">
        <v>212</v>
      </c>
      <c r="L164" s="191">
        <v>11018527.178</v>
      </c>
      <c r="M164" s="191">
        <v>1051493451.589</v>
      </c>
      <c r="N164" s="191" t="s">
        <v>212</v>
      </c>
      <c r="O164" s="191">
        <v>1093368180.706</v>
      </c>
      <c r="P164" s="191">
        <v>7326343.23</v>
      </c>
      <c r="Q164" s="187" t="s">
        <v>636</v>
      </c>
      <c r="R164" s="187" t="s">
        <v>712</v>
      </c>
      <c r="S164" s="187" t="s">
        <v>223</v>
      </c>
      <c r="T164" s="187" t="s">
        <v>222</v>
      </c>
      <c r="U164" s="187" t="s">
        <v>648</v>
      </c>
      <c r="V164" s="187"/>
    </row>
    <row r="165" spans="1:22" s="185" customFormat="1" ht="15.75" customHeight="1" outlineLevel="2">
      <c r="A165" s="187" t="s">
        <v>348</v>
      </c>
      <c r="B165" s="187" t="s">
        <v>629</v>
      </c>
      <c r="C165" s="188" t="s">
        <v>384</v>
      </c>
      <c r="D165" s="188" t="s">
        <v>385</v>
      </c>
      <c r="E165" s="189" t="s">
        <v>378</v>
      </c>
      <c r="F165" s="189" t="s">
        <v>386</v>
      </c>
      <c r="G165" s="190" t="s">
        <v>213</v>
      </c>
      <c r="H165" s="191">
        <v>167200000</v>
      </c>
      <c r="I165" s="191">
        <v>251462112.31483057</v>
      </c>
      <c r="J165" s="191">
        <v>136764647.874</v>
      </c>
      <c r="K165" s="191">
        <v>73040000</v>
      </c>
      <c r="L165" s="191">
        <v>63284194.794</v>
      </c>
      <c r="M165" s="191">
        <v>12934515129.859</v>
      </c>
      <c r="N165" s="191">
        <v>7059786500</v>
      </c>
      <c r="O165" s="191">
        <v>6279689091.995</v>
      </c>
      <c r="P165" s="191">
        <v>42078376.23</v>
      </c>
      <c r="Q165" s="187" t="s">
        <v>636</v>
      </c>
      <c r="R165" s="187" t="s">
        <v>712</v>
      </c>
      <c r="S165" s="187" t="s">
        <v>223</v>
      </c>
      <c r="T165" s="187" t="s">
        <v>352</v>
      </c>
      <c r="U165" s="187" t="s">
        <v>648</v>
      </c>
      <c r="V165" s="187"/>
    </row>
    <row r="166" spans="1:22" s="185" customFormat="1" ht="15.75" customHeight="1" outlineLevel="2">
      <c r="A166" s="187" t="s">
        <v>348</v>
      </c>
      <c r="B166" s="187" t="s">
        <v>629</v>
      </c>
      <c r="C166" s="188" t="s">
        <v>568</v>
      </c>
      <c r="D166" s="188" t="s">
        <v>569</v>
      </c>
      <c r="E166" s="189" t="s">
        <v>570</v>
      </c>
      <c r="F166" s="189" t="s">
        <v>164</v>
      </c>
      <c r="G166" s="190" t="s">
        <v>213</v>
      </c>
      <c r="H166" s="191">
        <v>96700000</v>
      </c>
      <c r="I166" s="191">
        <v>145432932.18208203</v>
      </c>
      <c r="J166" s="191">
        <v>122284179.236</v>
      </c>
      <c r="K166" s="191">
        <v>35009352</v>
      </c>
      <c r="L166" s="191">
        <v>86297224.908</v>
      </c>
      <c r="M166" s="191">
        <v>11565024961.165</v>
      </c>
      <c r="N166" s="191">
        <v>3443320540.14</v>
      </c>
      <c r="O166" s="191">
        <v>8563271503.851</v>
      </c>
      <c r="P166" s="191">
        <v>57380000</v>
      </c>
      <c r="Q166" s="187" t="s">
        <v>636</v>
      </c>
      <c r="R166" s="187" t="s">
        <v>712</v>
      </c>
      <c r="S166" s="187" t="s">
        <v>350</v>
      </c>
      <c r="T166" s="187" t="s">
        <v>222</v>
      </c>
      <c r="U166" s="187" t="s">
        <v>648</v>
      </c>
      <c r="V166" s="187"/>
    </row>
    <row r="167" spans="1:22" s="185" customFormat="1" ht="15.75" customHeight="1" outlineLevel="2">
      <c r="A167" s="187" t="s">
        <v>348</v>
      </c>
      <c r="B167" s="187" t="s">
        <v>629</v>
      </c>
      <c r="C167" s="188" t="s">
        <v>136</v>
      </c>
      <c r="D167" s="188" t="s">
        <v>137</v>
      </c>
      <c r="E167" s="189" t="s">
        <v>138</v>
      </c>
      <c r="F167" s="189" t="s">
        <v>263</v>
      </c>
      <c r="G167" s="190" t="s">
        <v>213</v>
      </c>
      <c r="H167" s="191">
        <v>85700000</v>
      </c>
      <c r="I167" s="191">
        <v>128889372.1613695</v>
      </c>
      <c r="J167" s="191">
        <v>55192268.942</v>
      </c>
      <c r="K167" s="191">
        <v>55313013.68</v>
      </c>
      <c r="L167" s="191">
        <v>9434.446</v>
      </c>
      <c r="M167" s="191">
        <v>5219808252.88</v>
      </c>
      <c r="N167" s="191">
        <v>5341434794.24</v>
      </c>
      <c r="O167" s="191">
        <v>936179.881</v>
      </c>
      <c r="P167" s="191">
        <v>6273.07</v>
      </c>
      <c r="Q167" s="187" t="s">
        <v>636</v>
      </c>
      <c r="R167" s="187" t="s">
        <v>712</v>
      </c>
      <c r="S167" s="187" t="s">
        <v>649</v>
      </c>
      <c r="T167" s="187" t="s">
        <v>233</v>
      </c>
      <c r="U167" s="187" t="s">
        <v>648</v>
      </c>
      <c r="V167" s="187"/>
    </row>
    <row r="168" spans="1:22" s="185" customFormat="1" ht="15.75" customHeight="1" outlineLevel="2">
      <c r="A168" s="187" t="s">
        <v>348</v>
      </c>
      <c r="B168" s="187" t="s">
        <v>629</v>
      </c>
      <c r="C168" s="188" t="s">
        <v>362</v>
      </c>
      <c r="D168" s="188" t="s">
        <v>363</v>
      </c>
      <c r="E168" s="189" t="s">
        <v>240</v>
      </c>
      <c r="F168" s="189" t="s">
        <v>839</v>
      </c>
      <c r="G168" s="190" t="s">
        <v>213</v>
      </c>
      <c r="H168" s="191">
        <v>100100000</v>
      </c>
      <c r="I168" s="191">
        <v>150546396.1884841</v>
      </c>
      <c r="J168" s="191">
        <v>89326351.996</v>
      </c>
      <c r="K168" s="191">
        <v>33274585.94</v>
      </c>
      <c r="L168" s="191">
        <v>55527511.459</v>
      </c>
      <c r="M168" s="191">
        <v>8448038797.657</v>
      </c>
      <c r="N168" s="191">
        <v>3263102389.61</v>
      </c>
      <c r="O168" s="191">
        <v>5509993595.549</v>
      </c>
      <c r="P168" s="191">
        <v>36920869.83</v>
      </c>
      <c r="Q168" s="187" t="s">
        <v>636</v>
      </c>
      <c r="R168" s="187" t="s">
        <v>712</v>
      </c>
      <c r="S168" s="187" t="s">
        <v>341</v>
      </c>
      <c r="T168" s="187" t="s">
        <v>278</v>
      </c>
      <c r="U168" s="187" t="s">
        <v>648</v>
      </c>
      <c r="V168" s="187"/>
    </row>
    <row r="169" spans="1:22" s="185" customFormat="1" ht="15.75" customHeight="1" outlineLevel="2">
      <c r="A169" s="187" t="s">
        <v>348</v>
      </c>
      <c r="B169" s="187" t="s">
        <v>629</v>
      </c>
      <c r="C169" s="188" t="s">
        <v>368</v>
      </c>
      <c r="D169" s="188" t="s">
        <v>369</v>
      </c>
      <c r="E169" s="189" t="s">
        <v>347</v>
      </c>
      <c r="F169" s="189" t="s">
        <v>370</v>
      </c>
      <c r="G169" s="190" t="s">
        <v>213</v>
      </c>
      <c r="H169" s="191">
        <v>23400000</v>
      </c>
      <c r="I169" s="191">
        <v>35192664.044061214</v>
      </c>
      <c r="J169" s="191">
        <v>17279668.38</v>
      </c>
      <c r="K169" s="191">
        <v>6788140.43</v>
      </c>
      <c r="L169" s="191">
        <v>10425780.867</v>
      </c>
      <c r="M169" s="191">
        <v>1634224454.692</v>
      </c>
      <c r="N169" s="191">
        <v>653275118.32</v>
      </c>
      <c r="O169" s="191">
        <v>1034549978.885</v>
      </c>
      <c r="P169" s="191">
        <v>6932219.51</v>
      </c>
      <c r="Q169" s="187" t="s">
        <v>636</v>
      </c>
      <c r="R169" s="187" t="s">
        <v>712</v>
      </c>
      <c r="S169" s="187" t="s">
        <v>341</v>
      </c>
      <c r="T169" s="187" t="s">
        <v>215</v>
      </c>
      <c r="U169" s="187" t="s">
        <v>648</v>
      </c>
      <c r="V169" s="187"/>
    </row>
    <row r="170" spans="1:22" s="198" customFormat="1" ht="15.75" customHeight="1" outlineLevel="1">
      <c r="A170" s="193" t="s">
        <v>208</v>
      </c>
      <c r="B170" s="193"/>
      <c r="C170" s="194"/>
      <c r="D170" s="194"/>
      <c r="E170" s="195"/>
      <c r="F170" s="195"/>
      <c r="G170" s="196"/>
      <c r="H170" s="197"/>
      <c r="I170" s="197">
        <f aca="true" t="shared" si="10" ref="I170:O170">SUBTOTAL(9,I135:I169)</f>
        <v>3700850589.3531485</v>
      </c>
      <c r="J170" s="197">
        <f t="shared" si="10"/>
        <v>1940021618.7930005</v>
      </c>
      <c r="K170" s="197">
        <f t="shared" si="10"/>
        <v>475103799.75000006</v>
      </c>
      <c r="L170" s="197">
        <f t="shared" si="10"/>
        <v>1697663149.8650002</v>
      </c>
      <c r="M170" s="197">
        <f t="shared" si="10"/>
        <v>183477524130.018</v>
      </c>
      <c r="N170" s="197">
        <f t="shared" si="10"/>
        <v>46169788382.851</v>
      </c>
      <c r="O170" s="197">
        <f t="shared" si="10"/>
        <v>168459072581.61108</v>
      </c>
      <c r="P170" s="197"/>
      <c r="Q170" s="193"/>
      <c r="R170" s="193"/>
      <c r="S170" s="193"/>
      <c r="T170" s="193"/>
      <c r="U170" s="193"/>
      <c r="V170" s="193"/>
    </row>
    <row r="171" spans="1:22" s="185" customFormat="1" ht="15.75" customHeight="1" outlineLevel="2">
      <c r="A171" s="187" t="s">
        <v>394</v>
      </c>
      <c r="B171" s="187" t="s">
        <v>630</v>
      </c>
      <c r="C171" s="188" t="s">
        <v>744</v>
      </c>
      <c r="D171" s="188" t="s">
        <v>745</v>
      </c>
      <c r="E171" s="189" t="s">
        <v>746</v>
      </c>
      <c r="F171" s="189" t="s">
        <v>604</v>
      </c>
      <c r="G171" s="190" t="s">
        <v>217</v>
      </c>
      <c r="H171" s="191">
        <v>300000</v>
      </c>
      <c r="I171" s="191">
        <v>300000</v>
      </c>
      <c r="J171" s="191">
        <v>300000</v>
      </c>
      <c r="K171" s="191" t="s">
        <v>212</v>
      </c>
      <c r="L171" s="191">
        <v>300000</v>
      </c>
      <c r="M171" s="191">
        <v>28372496.835</v>
      </c>
      <c r="N171" s="191" t="s">
        <v>212</v>
      </c>
      <c r="O171" s="191">
        <v>29768992.617</v>
      </c>
      <c r="P171" s="191">
        <v>300000</v>
      </c>
      <c r="Q171" s="187" t="s">
        <v>636</v>
      </c>
      <c r="R171" s="187" t="s">
        <v>712</v>
      </c>
      <c r="S171" s="187" t="s">
        <v>219</v>
      </c>
      <c r="T171" s="187" t="s">
        <v>119</v>
      </c>
      <c r="U171" s="187" t="s">
        <v>648</v>
      </c>
      <c r="V171" s="187"/>
    </row>
    <row r="172" spans="1:22" s="185" customFormat="1" ht="15.75" customHeight="1" outlineLevel="2">
      <c r="A172" s="187" t="s">
        <v>394</v>
      </c>
      <c r="B172" s="187" t="s">
        <v>630</v>
      </c>
      <c r="C172" s="188" t="s">
        <v>1011</v>
      </c>
      <c r="D172" s="188" t="s">
        <v>1012</v>
      </c>
      <c r="E172" s="189" t="s">
        <v>1013</v>
      </c>
      <c r="F172" s="189" t="s">
        <v>900</v>
      </c>
      <c r="G172" s="190" t="s">
        <v>217</v>
      </c>
      <c r="H172" s="191">
        <v>285000</v>
      </c>
      <c r="I172" s="191">
        <v>285000</v>
      </c>
      <c r="J172" s="191">
        <v>285000</v>
      </c>
      <c r="K172" s="191" t="s">
        <v>212</v>
      </c>
      <c r="L172" s="191">
        <v>285000</v>
      </c>
      <c r="M172" s="191">
        <v>26953871.993</v>
      </c>
      <c r="N172" s="191" t="s">
        <v>212</v>
      </c>
      <c r="O172" s="191">
        <v>28280542.986</v>
      </c>
      <c r="P172" s="191">
        <v>285000</v>
      </c>
      <c r="Q172" s="187" t="s">
        <v>635</v>
      </c>
      <c r="R172" s="187" t="s">
        <v>235</v>
      </c>
      <c r="S172" s="187" t="s">
        <v>235</v>
      </c>
      <c r="T172" s="187" t="s">
        <v>234</v>
      </c>
      <c r="U172" s="187" t="s">
        <v>648</v>
      </c>
      <c r="V172" s="187"/>
    </row>
    <row r="173" spans="1:22" s="185" customFormat="1" ht="15.75" customHeight="1" outlineLevel="2">
      <c r="A173" s="187" t="s">
        <v>394</v>
      </c>
      <c r="B173" s="187" t="s">
        <v>629</v>
      </c>
      <c r="C173" s="188" t="s">
        <v>396</v>
      </c>
      <c r="D173" s="188" t="s">
        <v>397</v>
      </c>
      <c r="E173" s="189" t="s">
        <v>398</v>
      </c>
      <c r="F173" s="189" t="s">
        <v>263</v>
      </c>
      <c r="G173" s="190" t="s">
        <v>395</v>
      </c>
      <c r="H173" s="191">
        <v>56860000</v>
      </c>
      <c r="I173" s="191">
        <v>85515165.70706499</v>
      </c>
      <c r="J173" s="191">
        <v>79762704.196</v>
      </c>
      <c r="K173" s="191">
        <v>4515831.63</v>
      </c>
      <c r="L173" s="191">
        <v>74562386.637</v>
      </c>
      <c r="M173" s="191">
        <v>7543556907.879</v>
      </c>
      <c r="N173" s="191">
        <v>439676951.87</v>
      </c>
      <c r="O173" s="191">
        <v>7398823791.023</v>
      </c>
      <c r="P173" s="191">
        <v>49577373.43</v>
      </c>
      <c r="Q173" s="187" t="s">
        <v>636</v>
      </c>
      <c r="R173" s="187" t="s">
        <v>235</v>
      </c>
      <c r="S173" s="187" t="s">
        <v>228</v>
      </c>
      <c r="T173" s="187" t="s">
        <v>234</v>
      </c>
      <c r="U173" s="187" t="s">
        <v>648</v>
      </c>
      <c r="V173" s="187"/>
    </row>
    <row r="174" spans="1:22" s="185" customFormat="1" ht="15.75" customHeight="1" outlineLevel="2">
      <c r="A174" s="187" t="s">
        <v>394</v>
      </c>
      <c r="B174" s="187" t="s">
        <v>629</v>
      </c>
      <c r="C174" s="188" t="s">
        <v>404</v>
      </c>
      <c r="D174" s="188" t="s">
        <v>405</v>
      </c>
      <c r="E174" s="189" t="s">
        <v>288</v>
      </c>
      <c r="F174" s="189" t="s">
        <v>185</v>
      </c>
      <c r="G174" s="190" t="s">
        <v>217</v>
      </c>
      <c r="H174" s="191">
        <v>39380000</v>
      </c>
      <c r="I174" s="191">
        <v>39380000</v>
      </c>
      <c r="J174" s="191">
        <v>39380000</v>
      </c>
      <c r="K174" s="191">
        <v>10426</v>
      </c>
      <c r="L174" s="191">
        <v>39369574</v>
      </c>
      <c r="M174" s="191">
        <v>3724363084.541</v>
      </c>
      <c r="N174" s="191">
        <v>1011144.99</v>
      </c>
      <c r="O174" s="191">
        <v>3906641859.135</v>
      </c>
      <c r="P174" s="191">
        <v>39369574</v>
      </c>
      <c r="Q174" s="187" t="s">
        <v>636</v>
      </c>
      <c r="R174" s="187" t="s">
        <v>712</v>
      </c>
      <c r="S174" s="187" t="s">
        <v>228</v>
      </c>
      <c r="T174" s="187" t="s">
        <v>624</v>
      </c>
      <c r="U174" s="187" t="s">
        <v>648</v>
      </c>
      <c r="V174" s="187"/>
    </row>
    <row r="175" spans="1:22" s="185" customFormat="1" ht="15.75" customHeight="1" outlineLevel="2">
      <c r="A175" s="187" t="s">
        <v>394</v>
      </c>
      <c r="B175" s="187" t="s">
        <v>629</v>
      </c>
      <c r="C175" s="188" t="s">
        <v>406</v>
      </c>
      <c r="D175" s="188" t="s">
        <v>407</v>
      </c>
      <c r="E175" s="189" t="s">
        <v>288</v>
      </c>
      <c r="F175" s="189" t="s">
        <v>185</v>
      </c>
      <c r="G175" s="190" t="s">
        <v>217</v>
      </c>
      <c r="H175" s="191">
        <v>22570000</v>
      </c>
      <c r="I175" s="191">
        <v>22570000</v>
      </c>
      <c r="J175" s="191">
        <v>22570000</v>
      </c>
      <c r="K175" s="191" t="s">
        <v>212</v>
      </c>
      <c r="L175" s="191">
        <v>22570000</v>
      </c>
      <c r="M175" s="191">
        <v>2134557511.886</v>
      </c>
      <c r="N175" s="191" t="s">
        <v>212</v>
      </c>
      <c r="O175" s="191">
        <v>2239620544.552</v>
      </c>
      <c r="P175" s="191">
        <v>22570000</v>
      </c>
      <c r="Q175" s="187" t="s">
        <v>636</v>
      </c>
      <c r="R175" s="187" t="s">
        <v>712</v>
      </c>
      <c r="S175" s="187" t="s">
        <v>228</v>
      </c>
      <c r="T175" s="187" t="s">
        <v>624</v>
      </c>
      <c r="U175" s="187" t="s">
        <v>648</v>
      </c>
      <c r="V175" s="187"/>
    </row>
    <row r="176" spans="1:23" s="185" customFormat="1" ht="15.75" customHeight="1" outlineLevel="2">
      <c r="A176" s="187" t="s">
        <v>394</v>
      </c>
      <c r="B176" s="187" t="s">
        <v>629</v>
      </c>
      <c r="C176" s="188" t="s">
        <v>399</v>
      </c>
      <c r="D176" s="188" t="s">
        <v>400</v>
      </c>
      <c r="E176" s="189" t="s">
        <v>401</v>
      </c>
      <c r="F176" s="189" t="s">
        <v>263</v>
      </c>
      <c r="G176" s="190" t="s">
        <v>217</v>
      </c>
      <c r="H176" s="191">
        <v>150200000</v>
      </c>
      <c r="I176" s="191">
        <v>150200000</v>
      </c>
      <c r="J176" s="191">
        <v>49799420.84</v>
      </c>
      <c r="K176" s="191">
        <v>32605725.56</v>
      </c>
      <c r="L176" s="191">
        <v>17193695.28</v>
      </c>
      <c r="M176" s="191">
        <v>4709779700.559</v>
      </c>
      <c r="N176" s="191">
        <v>3194006294.77</v>
      </c>
      <c r="O176" s="191">
        <v>1706129959.498</v>
      </c>
      <c r="P176" s="191">
        <v>17193695.28</v>
      </c>
      <c r="Q176" s="187" t="s">
        <v>636</v>
      </c>
      <c r="R176" s="187" t="s">
        <v>712</v>
      </c>
      <c r="S176" s="187" t="s">
        <v>596</v>
      </c>
      <c r="T176" s="187" t="s">
        <v>248</v>
      </c>
      <c r="U176" s="187" t="s">
        <v>648</v>
      </c>
      <c r="V176" s="187"/>
      <c r="W176" s="185">
        <v>25.63</v>
      </c>
    </row>
    <row r="177" spans="1:22" s="185" customFormat="1" ht="15.75" customHeight="1" outlineLevel="2">
      <c r="A177" s="187" t="s">
        <v>394</v>
      </c>
      <c r="B177" s="187" t="s">
        <v>629</v>
      </c>
      <c r="C177" s="188" t="s">
        <v>747</v>
      </c>
      <c r="D177" s="188" t="s">
        <v>748</v>
      </c>
      <c r="E177" s="189" t="s">
        <v>231</v>
      </c>
      <c r="F177" s="189" t="s">
        <v>259</v>
      </c>
      <c r="G177" s="190" t="s">
        <v>217</v>
      </c>
      <c r="H177" s="191">
        <v>220000000</v>
      </c>
      <c r="I177" s="191">
        <v>220000000</v>
      </c>
      <c r="J177" s="191">
        <v>167617132.09</v>
      </c>
      <c r="K177" s="191" t="s">
        <v>212</v>
      </c>
      <c r="L177" s="191">
        <v>167617132.09</v>
      </c>
      <c r="M177" s="191">
        <v>15852388499.051</v>
      </c>
      <c r="N177" s="191" t="s">
        <v>212</v>
      </c>
      <c r="O177" s="191">
        <v>16632643892.233</v>
      </c>
      <c r="P177" s="191">
        <v>167617132.09</v>
      </c>
      <c r="Q177" s="187" t="s">
        <v>636</v>
      </c>
      <c r="R177" s="187" t="s">
        <v>712</v>
      </c>
      <c r="S177" s="187" t="s">
        <v>596</v>
      </c>
      <c r="T177" s="187" t="s">
        <v>248</v>
      </c>
      <c r="U177" s="187" t="s">
        <v>648</v>
      </c>
      <c r="V177" s="187"/>
    </row>
    <row r="178" spans="1:22" s="185" customFormat="1" ht="15.75" customHeight="1" outlineLevel="2">
      <c r="A178" s="187" t="s">
        <v>394</v>
      </c>
      <c r="B178" s="187" t="s">
        <v>629</v>
      </c>
      <c r="C178" s="188" t="s">
        <v>408</v>
      </c>
      <c r="D178" s="188" t="s">
        <v>409</v>
      </c>
      <c r="E178" s="189" t="s">
        <v>410</v>
      </c>
      <c r="F178" s="189" t="s">
        <v>386</v>
      </c>
      <c r="G178" s="190" t="s">
        <v>217</v>
      </c>
      <c r="H178" s="191">
        <v>137640000</v>
      </c>
      <c r="I178" s="191">
        <v>137640000</v>
      </c>
      <c r="J178" s="191">
        <v>105909031.49</v>
      </c>
      <c r="K178" s="191">
        <v>15607241.42</v>
      </c>
      <c r="L178" s="191">
        <v>90301790.07</v>
      </c>
      <c r="M178" s="191">
        <v>10016345535.826</v>
      </c>
      <c r="N178" s="191">
        <v>1505136862.16</v>
      </c>
      <c r="O178" s="191">
        <v>8960644406.319</v>
      </c>
      <c r="P178" s="191">
        <v>90301790.07</v>
      </c>
      <c r="Q178" s="187" t="s">
        <v>636</v>
      </c>
      <c r="R178" s="187" t="s">
        <v>712</v>
      </c>
      <c r="S178" s="187" t="s">
        <v>596</v>
      </c>
      <c r="T178" s="187" t="s">
        <v>248</v>
      </c>
      <c r="U178" s="187" t="s">
        <v>648</v>
      </c>
      <c r="V178" s="187"/>
    </row>
    <row r="179" spans="1:22" s="185" customFormat="1" ht="15.75" customHeight="1" outlineLevel="2">
      <c r="A179" s="187" t="s">
        <v>394</v>
      </c>
      <c r="B179" s="187" t="s">
        <v>629</v>
      </c>
      <c r="C179" s="188" t="s">
        <v>855</v>
      </c>
      <c r="D179" s="188" t="s">
        <v>856</v>
      </c>
      <c r="E179" s="189" t="s">
        <v>857</v>
      </c>
      <c r="F179" s="189" t="s">
        <v>185</v>
      </c>
      <c r="G179" s="190" t="s">
        <v>217</v>
      </c>
      <c r="H179" s="191">
        <v>215000000</v>
      </c>
      <c r="I179" s="191">
        <v>215000000</v>
      </c>
      <c r="J179" s="191" t="s">
        <v>212</v>
      </c>
      <c r="K179" s="191" t="s">
        <v>212</v>
      </c>
      <c r="L179" s="191">
        <v>215000000</v>
      </c>
      <c r="M179" s="191" t="s">
        <v>212</v>
      </c>
      <c r="N179" s="191" t="s">
        <v>212</v>
      </c>
      <c r="O179" s="191">
        <v>21334444708.85</v>
      </c>
      <c r="P179" s="191">
        <v>215000000</v>
      </c>
      <c r="Q179" s="187" t="s">
        <v>636</v>
      </c>
      <c r="R179" s="187" t="s">
        <v>712</v>
      </c>
      <c r="S179" s="187" t="s">
        <v>330</v>
      </c>
      <c r="T179" s="187" t="s">
        <v>858</v>
      </c>
      <c r="U179" s="187" t="s">
        <v>648</v>
      </c>
      <c r="V179" s="187"/>
    </row>
    <row r="180" spans="1:22" s="185" customFormat="1" ht="15.75" customHeight="1" outlineLevel="2">
      <c r="A180" s="187" t="s">
        <v>394</v>
      </c>
      <c r="B180" s="187" t="s">
        <v>629</v>
      </c>
      <c r="C180" s="188" t="s">
        <v>859</v>
      </c>
      <c r="D180" s="188" t="s">
        <v>860</v>
      </c>
      <c r="E180" s="189" t="s">
        <v>857</v>
      </c>
      <c r="F180" s="189" t="s">
        <v>185</v>
      </c>
      <c r="G180" s="190" t="s">
        <v>217</v>
      </c>
      <c r="H180" s="191">
        <v>12000000</v>
      </c>
      <c r="I180" s="191">
        <v>12000000</v>
      </c>
      <c r="J180" s="191" t="s">
        <v>212</v>
      </c>
      <c r="K180" s="191" t="s">
        <v>212</v>
      </c>
      <c r="L180" s="191">
        <v>12000000</v>
      </c>
      <c r="M180" s="191" t="s">
        <v>212</v>
      </c>
      <c r="N180" s="191" t="s">
        <v>212</v>
      </c>
      <c r="O180" s="191">
        <v>1190759704.68</v>
      </c>
      <c r="P180" s="191">
        <v>12000000</v>
      </c>
      <c r="Q180" s="187" t="s">
        <v>635</v>
      </c>
      <c r="R180" s="187" t="s">
        <v>237</v>
      </c>
      <c r="S180" s="187" t="s">
        <v>330</v>
      </c>
      <c r="T180" s="187" t="s">
        <v>858</v>
      </c>
      <c r="U180" s="187" t="s">
        <v>648</v>
      </c>
      <c r="V180" s="187"/>
    </row>
    <row r="181" spans="1:22" s="185" customFormat="1" ht="15.75" customHeight="1" outlineLevel="2">
      <c r="A181" s="187" t="s">
        <v>394</v>
      </c>
      <c r="B181" s="187" t="s">
        <v>629</v>
      </c>
      <c r="C181" s="188" t="s">
        <v>402</v>
      </c>
      <c r="D181" s="188" t="s">
        <v>403</v>
      </c>
      <c r="E181" s="189" t="s">
        <v>288</v>
      </c>
      <c r="F181" s="189" t="s">
        <v>861</v>
      </c>
      <c r="G181" s="190" t="s">
        <v>217</v>
      </c>
      <c r="H181" s="191">
        <v>160228000</v>
      </c>
      <c r="I181" s="191">
        <v>160228000</v>
      </c>
      <c r="J181" s="191">
        <v>146706891.64</v>
      </c>
      <c r="K181" s="191">
        <v>19929670.32</v>
      </c>
      <c r="L181" s="191">
        <v>126777221.32</v>
      </c>
      <c r="M181" s="191">
        <v>13874802729.095</v>
      </c>
      <c r="N181" s="191">
        <v>1934202257.82</v>
      </c>
      <c r="O181" s="191">
        <v>12580100551.596</v>
      </c>
      <c r="P181" s="191">
        <v>126777221.32</v>
      </c>
      <c r="Q181" s="187" t="s">
        <v>636</v>
      </c>
      <c r="R181" s="187" t="s">
        <v>712</v>
      </c>
      <c r="S181" s="187" t="s">
        <v>649</v>
      </c>
      <c r="T181" s="187" t="s">
        <v>233</v>
      </c>
      <c r="U181" s="187" t="s">
        <v>648</v>
      </c>
      <c r="V181" s="187"/>
    </row>
    <row r="182" spans="1:22" s="185" customFormat="1" ht="15.75" customHeight="1" outlineLevel="2">
      <c r="A182" s="187" t="s">
        <v>394</v>
      </c>
      <c r="B182" s="187" t="s">
        <v>629</v>
      </c>
      <c r="C182" s="188" t="s">
        <v>391</v>
      </c>
      <c r="D182" s="188" t="s">
        <v>392</v>
      </c>
      <c r="E182" s="189" t="s">
        <v>393</v>
      </c>
      <c r="F182" s="189" t="s">
        <v>854</v>
      </c>
      <c r="G182" s="190" t="s">
        <v>217</v>
      </c>
      <c r="H182" s="191">
        <v>140000000</v>
      </c>
      <c r="I182" s="191">
        <v>140000000</v>
      </c>
      <c r="J182" s="191">
        <v>78724606.55</v>
      </c>
      <c r="K182" s="191">
        <v>23965087.27</v>
      </c>
      <c r="L182" s="191">
        <v>54759519.28</v>
      </c>
      <c r="M182" s="191">
        <v>7445378833.922</v>
      </c>
      <c r="N182" s="191">
        <v>2318849677.68</v>
      </c>
      <c r="O182" s="191">
        <v>5433785750.523</v>
      </c>
      <c r="P182" s="191">
        <v>54759519.28</v>
      </c>
      <c r="Q182" s="187" t="s">
        <v>636</v>
      </c>
      <c r="R182" s="187" t="s">
        <v>289</v>
      </c>
      <c r="S182" s="187" t="s">
        <v>649</v>
      </c>
      <c r="T182" s="187" t="s">
        <v>313</v>
      </c>
      <c r="U182" s="187" t="s">
        <v>648</v>
      </c>
      <c r="V182" s="187"/>
    </row>
    <row r="183" spans="1:22" s="185" customFormat="1" ht="15.75" customHeight="1" outlineLevel="2">
      <c r="A183" s="187" t="s">
        <v>394</v>
      </c>
      <c r="B183" s="187" t="s">
        <v>629</v>
      </c>
      <c r="C183" s="188" t="s">
        <v>1014</v>
      </c>
      <c r="D183" s="188" t="s">
        <v>1015</v>
      </c>
      <c r="E183" s="189" t="s">
        <v>1016</v>
      </c>
      <c r="F183" s="189" t="s">
        <v>231</v>
      </c>
      <c r="G183" s="190" t="s">
        <v>217</v>
      </c>
      <c r="H183" s="191">
        <v>39070000</v>
      </c>
      <c r="I183" s="191">
        <v>39070000</v>
      </c>
      <c r="J183" s="191">
        <v>1936087.5</v>
      </c>
      <c r="K183" s="191" t="s">
        <v>212</v>
      </c>
      <c r="L183" s="191">
        <v>1936087.5</v>
      </c>
      <c r="M183" s="191">
        <v>183105454.887</v>
      </c>
      <c r="N183" s="191" t="s">
        <v>212</v>
      </c>
      <c r="O183" s="191">
        <v>192117914.978</v>
      </c>
      <c r="P183" s="191">
        <v>1936087.5</v>
      </c>
      <c r="Q183" s="187" t="s">
        <v>636</v>
      </c>
      <c r="R183" s="187" t="s">
        <v>712</v>
      </c>
      <c r="S183" s="187" t="s">
        <v>649</v>
      </c>
      <c r="T183" s="187" t="s">
        <v>313</v>
      </c>
      <c r="U183" s="187" t="s">
        <v>648</v>
      </c>
      <c r="V183" s="187"/>
    </row>
    <row r="184" spans="1:22" s="198" customFormat="1" ht="15.75" customHeight="1" outlineLevel="1">
      <c r="A184" s="193" t="s">
        <v>68</v>
      </c>
      <c r="B184" s="193"/>
      <c r="C184" s="194"/>
      <c r="D184" s="194"/>
      <c r="E184" s="195"/>
      <c r="F184" s="195"/>
      <c r="G184" s="196"/>
      <c r="H184" s="197"/>
      <c r="I184" s="197">
        <f aca="true" t="shared" si="11" ref="I184:O184">SUBTOTAL(9,I171:I183)</f>
        <v>1222188165.707065</v>
      </c>
      <c r="J184" s="197">
        <f t="shared" si="11"/>
        <v>692990874.306</v>
      </c>
      <c r="K184" s="197">
        <f t="shared" si="11"/>
        <v>96633982.2</v>
      </c>
      <c r="L184" s="197">
        <f t="shared" si="11"/>
        <v>822672406.1769998</v>
      </c>
      <c r="M184" s="197">
        <f t="shared" si="11"/>
        <v>65539604626.47401</v>
      </c>
      <c r="N184" s="197">
        <f t="shared" si="11"/>
        <v>9392883189.289999</v>
      </c>
      <c r="O184" s="197">
        <f t="shared" si="11"/>
        <v>81633762618.98999</v>
      </c>
      <c r="P184" s="197"/>
      <c r="Q184" s="193"/>
      <c r="R184" s="193"/>
      <c r="S184" s="193"/>
      <c r="T184" s="193"/>
      <c r="U184" s="193"/>
      <c r="V184" s="193"/>
    </row>
    <row r="185" spans="1:22" s="185" customFormat="1" ht="15.75" customHeight="1" outlineLevel="2">
      <c r="A185" s="187" t="s">
        <v>51</v>
      </c>
      <c r="B185" s="187" t="s">
        <v>629</v>
      </c>
      <c r="C185" s="188" t="s">
        <v>1017</v>
      </c>
      <c r="D185" s="188" t="s">
        <v>1018</v>
      </c>
      <c r="E185" s="189" t="s">
        <v>1019</v>
      </c>
      <c r="F185" s="189" t="s">
        <v>277</v>
      </c>
      <c r="G185" s="190" t="s">
        <v>217</v>
      </c>
      <c r="H185" s="191">
        <v>256000000</v>
      </c>
      <c r="I185" s="191">
        <v>256000000</v>
      </c>
      <c r="J185" s="191">
        <v>256000000</v>
      </c>
      <c r="K185" s="191">
        <v>256000000</v>
      </c>
      <c r="L185" s="191" t="s">
        <v>212</v>
      </c>
      <c r="M185" s="191">
        <v>24211197299.2</v>
      </c>
      <c r="N185" s="191">
        <v>24665604721.01</v>
      </c>
      <c r="O185" s="191" t="s">
        <v>212</v>
      </c>
      <c r="P185" s="191" t="s">
        <v>212</v>
      </c>
      <c r="Q185" s="187" t="s">
        <v>635</v>
      </c>
      <c r="R185" s="187" t="s">
        <v>237</v>
      </c>
      <c r="S185" s="187" t="s">
        <v>1020</v>
      </c>
      <c r="T185" s="187" t="s">
        <v>222</v>
      </c>
      <c r="U185" s="187" t="s">
        <v>648</v>
      </c>
      <c r="V185" s="187"/>
    </row>
    <row r="186" spans="1:22" s="198" customFormat="1" ht="15.75" customHeight="1" outlineLevel="1">
      <c r="A186" s="193" t="s">
        <v>755</v>
      </c>
      <c r="B186" s="193"/>
      <c r="C186" s="194"/>
      <c r="D186" s="194"/>
      <c r="E186" s="195"/>
      <c r="F186" s="195"/>
      <c r="G186" s="196"/>
      <c r="H186" s="197"/>
      <c r="I186" s="197">
        <f aca="true" t="shared" si="12" ref="I186:O186">SUBTOTAL(9,I185:I185)</f>
        <v>256000000</v>
      </c>
      <c r="J186" s="197">
        <f t="shared" si="12"/>
        <v>256000000</v>
      </c>
      <c r="K186" s="197">
        <f t="shared" si="12"/>
        <v>256000000</v>
      </c>
      <c r="L186" s="197">
        <f t="shared" si="12"/>
        <v>0</v>
      </c>
      <c r="M186" s="197">
        <f t="shared" si="12"/>
        <v>24211197299.2</v>
      </c>
      <c r="N186" s="197">
        <f t="shared" si="12"/>
        <v>24665604721.01</v>
      </c>
      <c r="O186" s="197">
        <f t="shared" si="12"/>
        <v>0</v>
      </c>
      <c r="P186" s="197"/>
      <c r="Q186" s="193"/>
      <c r="R186" s="193"/>
      <c r="S186" s="193"/>
      <c r="T186" s="193"/>
      <c r="U186" s="193"/>
      <c r="V186" s="193"/>
    </row>
    <row r="187" spans="1:22" s="185" customFormat="1" ht="15.75" customHeight="1" outlineLevel="2">
      <c r="A187" s="187" t="s">
        <v>411</v>
      </c>
      <c r="B187" s="187" t="s">
        <v>629</v>
      </c>
      <c r="C187" s="188" t="s">
        <v>413</v>
      </c>
      <c r="D187" s="188" t="s">
        <v>414</v>
      </c>
      <c r="E187" s="189" t="s">
        <v>415</v>
      </c>
      <c r="F187" s="189" t="s">
        <v>736</v>
      </c>
      <c r="G187" s="190" t="s">
        <v>213</v>
      </c>
      <c r="H187" s="191">
        <v>15250000</v>
      </c>
      <c r="I187" s="191">
        <v>22935390.028715108</v>
      </c>
      <c r="J187" s="191">
        <v>2183976.73</v>
      </c>
      <c r="K187" s="191" t="s">
        <v>212</v>
      </c>
      <c r="L187" s="191">
        <v>2164418.728</v>
      </c>
      <c r="M187" s="191">
        <v>206549576.177</v>
      </c>
      <c r="N187" s="191" t="s">
        <v>212</v>
      </c>
      <c r="O187" s="191">
        <v>214775217.086</v>
      </c>
      <c r="P187" s="191">
        <v>1439146.47</v>
      </c>
      <c r="Q187" s="187" t="s">
        <v>636</v>
      </c>
      <c r="R187" s="187" t="s">
        <v>712</v>
      </c>
      <c r="S187" s="187" t="s">
        <v>223</v>
      </c>
      <c r="T187" s="187" t="s">
        <v>349</v>
      </c>
      <c r="U187" s="187" t="s">
        <v>648</v>
      </c>
      <c r="V187" s="187"/>
    </row>
    <row r="188" spans="1:22" s="185" customFormat="1" ht="15.75" customHeight="1" outlineLevel="2">
      <c r="A188" s="187" t="s">
        <v>411</v>
      </c>
      <c r="B188" s="187" t="s">
        <v>629</v>
      </c>
      <c r="C188" s="188" t="s">
        <v>417</v>
      </c>
      <c r="D188" s="188" t="s">
        <v>418</v>
      </c>
      <c r="E188" s="189" t="s">
        <v>419</v>
      </c>
      <c r="F188" s="189" t="s">
        <v>263</v>
      </c>
      <c r="G188" s="190" t="s">
        <v>213</v>
      </c>
      <c r="H188" s="191">
        <v>22850000</v>
      </c>
      <c r="I188" s="191">
        <v>34365486.04302559</v>
      </c>
      <c r="J188" s="191">
        <v>7738136.003</v>
      </c>
      <c r="K188" s="191">
        <v>5411265</v>
      </c>
      <c r="L188" s="191">
        <v>2319068.513</v>
      </c>
      <c r="M188" s="191">
        <v>731834130.822</v>
      </c>
      <c r="N188" s="191">
        <v>530639793.68</v>
      </c>
      <c r="O188" s="191">
        <v>230121111.507</v>
      </c>
      <c r="P188" s="191">
        <v>1541974.86</v>
      </c>
      <c r="Q188" s="187" t="s">
        <v>636</v>
      </c>
      <c r="R188" s="187" t="s">
        <v>712</v>
      </c>
      <c r="S188" s="187" t="s">
        <v>223</v>
      </c>
      <c r="T188" s="187" t="s">
        <v>352</v>
      </c>
      <c r="U188" s="187" t="s">
        <v>648</v>
      </c>
      <c r="V188" s="187"/>
    </row>
    <row r="189" spans="1:22" s="185" customFormat="1" ht="15.75" customHeight="1" outlineLevel="2">
      <c r="A189" s="187" t="s">
        <v>411</v>
      </c>
      <c r="B189" s="187" t="s">
        <v>629</v>
      </c>
      <c r="C189" s="188" t="s">
        <v>101</v>
      </c>
      <c r="D189" s="188" t="s">
        <v>1021</v>
      </c>
      <c r="E189" s="189" t="s">
        <v>31</v>
      </c>
      <c r="F189" s="189" t="s">
        <v>102</v>
      </c>
      <c r="G189" s="190" t="s">
        <v>213</v>
      </c>
      <c r="H189" s="191">
        <v>26350000</v>
      </c>
      <c r="I189" s="191">
        <v>39629346.04961594</v>
      </c>
      <c r="J189" s="191">
        <v>39987442.577</v>
      </c>
      <c r="K189" s="191" t="s">
        <v>212</v>
      </c>
      <c r="L189" s="191">
        <v>39629346.05</v>
      </c>
      <c r="M189" s="191">
        <v>3781811959.875</v>
      </c>
      <c r="N189" s="191" t="s">
        <v>212</v>
      </c>
      <c r="O189" s="191">
        <v>3932419033.225</v>
      </c>
      <c r="P189" s="191">
        <v>26350000</v>
      </c>
      <c r="Q189" s="187" t="s">
        <v>636</v>
      </c>
      <c r="R189" s="187" t="s">
        <v>712</v>
      </c>
      <c r="S189" s="187" t="s">
        <v>223</v>
      </c>
      <c r="T189" s="187" t="s">
        <v>253</v>
      </c>
      <c r="U189" s="187" t="s">
        <v>648</v>
      </c>
      <c r="V189" s="187"/>
    </row>
    <row r="190" spans="1:22" s="198" customFormat="1" ht="15.75" customHeight="1" outlineLevel="1">
      <c r="A190" s="193" t="s">
        <v>69</v>
      </c>
      <c r="B190" s="193"/>
      <c r="C190" s="194"/>
      <c r="D190" s="194"/>
      <c r="E190" s="195"/>
      <c r="F190" s="195"/>
      <c r="G190" s="196"/>
      <c r="H190" s="197"/>
      <c r="I190" s="197">
        <f aca="true" t="shared" si="13" ref="I190:O190">SUBTOTAL(9,I187:I189)</f>
        <v>96930222.12135664</v>
      </c>
      <c r="J190" s="197">
        <f t="shared" si="13"/>
        <v>49909555.31</v>
      </c>
      <c r="K190" s="197">
        <f t="shared" si="13"/>
        <v>5411265</v>
      </c>
      <c r="L190" s="197">
        <f t="shared" si="13"/>
        <v>44112833.29099999</v>
      </c>
      <c r="M190" s="197">
        <f t="shared" si="13"/>
        <v>4720195666.874001</v>
      </c>
      <c r="N190" s="197">
        <f t="shared" si="13"/>
        <v>530639793.68</v>
      </c>
      <c r="O190" s="197">
        <f t="shared" si="13"/>
        <v>4377315361.818</v>
      </c>
      <c r="P190" s="197"/>
      <c r="Q190" s="193"/>
      <c r="R190" s="193"/>
      <c r="S190" s="193"/>
      <c r="T190" s="193"/>
      <c r="U190" s="193"/>
      <c r="V190" s="193"/>
    </row>
    <row r="191" spans="1:22" s="185" customFormat="1" ht="15.75" customHeight="1" outlineLevel="2">
      <c r="A191" s="187" t="s">
        <v>421</v>
      </c>
      <c r="B191" s="187" t="s">
        <v>629</v>
      </c>
      <c r="C191" s="188" t="s">
        <v>862</v>
      </c>
      <c r="D191" s="188" t="s">
        <v>863</v>
      </c>
      <c r="E191" s="189" t="s">
        <v>561</v>
      </c>
      <c r="F191" s="189" t="s">
        <v>420</v>
      </c>
      <c r="G191" s="190" t="s">
        <v>221</v>
      </c>
      <c r="H191" s="191">
        <v>57750000</v>
      </c>
      <c r="I191" s="191">
        <v>75464812.2803974</v>
      </c>
      <c r="J191" s="191">
        <v>72652387.187</v>
      </c>
      <c r="K191" s="191">
        <v>39313499.84</v>
      </c>
      <c r="L191" s="191">
        <v>36262312.394</v>
      </c>
      <c r="M191" s="191">
        <v>6871098751.726</v>
      </c>
      <c r="N191" s="191">
        <v>3805276500</v>
      </c>
      <c r="O191" s="191">
        <v>3598308366.488</v>
      </c>
      <c r="P191" s="191">
        <v>27750000</v>
      </c>
      <c r="Q191" s="187" t="s">
        <v>636</v>
      </c>
      <c r="R191" s="187" t="s">
        <v>712</v>
      </c>
      <c r="S191" s="187" t="s">
        <v>926</v>
      </c>
      <c r="T191" s="187" t="s">
        <v>501</v>
      </c>
      <c r="U191" s="187" t="s">
        <v>653</v>
      </c>
      <c r="V191" s="187"/>
    </row>
    <row r="192" spans="1:22" s="185" customFormat="1" ht="15.75" customHeight="1" outlineLevel="2">
      <c r="A192" s="187" t="s">
        <v>421</v>
      </c>
      <c r="B192" s="187" t="s">
        <v>629</v>
      </c>
      <c r="C192" s="188" t="s">
        <v>4</v>
      </c>
      <c r="D192" s="188" t="s">
        <v>5</v>
      </c>
      <c r="E192" s="189" t="s">
        <v>6</v>
      </c>
      <c r="F192" s="189" t="s">
        <v>7</v>
      </c>
      <c r="G192" s="190" t="s">
        <v>221</v>
      </c>
      <c r="H192" s="191">
        <v>40000000</v>
      </c>
      <c r="I192" s="191">
        <v>52269999.847894296</v>
      </c>
      <c r="J192" s="191">
        <v>50321999.784</v>
      </c>
      <c r="K192" s="191" t="s">
        <v>212</v>
      </c>
      <c r="L192" s="191">
        <v>52269999.848</v>
      </c>
      <c r="M192" s="191">
        <v>4759202598.596</v>
      </c>
      <c r="N192" s="191" t="s">
        <v>212</v>
      </c>
      <c r="O192" s="191">
        <v>5186750798.54</v>
      </c>
      <c r="P192" s="191">
        <v>40000000</v>
      </c>
      <c r="Q192" s="187" t="s">
        <v>636</v>
      </c>
      <c r="R192" s="187" t="s">
        <v>712</v>
      </c>
      <c r="S192" s="187" t="s">
        <v>223</v>
      </c>
      <c r="T192" s="187" t="s">
        <v>785</v>
      </c>
      <c r="U192" s="187" t="s">
        <v>653</v>
      </c>
      <c r="V192" s="187"/>
    </row>
    <row r="193" spans="1:22" s="198" customFormat="1" ht="15.75" customHeight="1" outlineLevel="1">
      <c r="A193" s="193" t="s">
        <v>70</v>
      </c>
      <c r="B193" s="193"/>
      <c r="C193" s="194"/>
      <c r="D193" s="194"/>
      <c r="E193" s="195"/>
      <c r="F193" s="195"/>
      <c r="G193" s="196"/>
      <c r="H193" s="197"/>
      <c r="I193" s="197">
        <f aca="true" t="shared" si="14" ref="I193:O193">SUBTOTAL(9,I191:I192)</f>
        <v>127734812.1282917</v>
      </c>
      <c r="J193" s="197">
        <f t="shared" si="14"/>
        <v>122974386.97100002</v>
      </c>
      <c r="K193" s="197">
        <f t="shared" si="14"/>
        <v>39313499.84</v>
      </c>
      <c r="L193" s="197">
        <f t="shared" si="14"/>
        <v>88532312.242</v>
      </c>
      <c r="M193" s="197">
        <f t="shared" si="14"/>
        <v>11630301350.321999</v>
      </c>
      <c r="N193" s="197">
        <f t="shared" si="14"/>
        <v>3805276500</v>
      </c>
      <c r="O193" s="197">
        <f t="shared" si="14"/>
        <v>8785059165.028</v>
      </c>
      <c r="P193" s="197"/>
      <c r="Q193" s="193"/>
      <c r="R193" s="193"/>
      <c r="S193" s="193"/>
      <c r="T193" s="193"/>
      <c r="U193" s="193"/>
      <c r="V193" s="193"/>
    </row>
    <row r="194" spans="1:22" s="185" customFormat="1" ht="15.75" customHeight="1" outlineLevel="2">
      <c r="A194" s="187" t="s">
        <v>426</v>
      </c>
      <c r="B194" s="187" t="s">
        <v>630</v>
      </c>
      <c r="C194" s="188">
        <v>1160550</v>
      </c>
      <c r="D194" s="188" t="s">
        <v>142</v>
      </c>
      <c r="E194" s="189" t="s">
        <v>143</v>
      </c>
      <c r="F194" s="189" t="s">
        <v>144</v>
      </c>
      <c r="G194" s="190" t="s">
        <v>220</v>
      </c>
      <c r="H194" s="191">
        <v>867000000</v>
      </c>
      <c r="I194" s="191">
        <v>8753155.010235807</v>
      </c>
      <c r="J194" s="191">
        <v>10908404.647</v>
      </c>
      <c r="K194" s="191" t="s">
        <v>212</v>
      </c>
      <c r="L194" s="191">
        <v>8753155.01</v>
      </c>
      <c r="M194" s="191">
        <v>1031662254.365</v>
      </c>
      <c r="N194" s="191" t="s">
        <v>212</v>
      </c>
      <c r="O194" s="191">
        <v>868575356.251</v>
      </c>
      <c r="P194" s="191">
        <v>867000000</v>
      </c>
      <c r="Q194" s="187" t="s">
        <v>636</v>
      </c>
      <c r="R194" s="187" t="s">
        <v>712</v>
      </c>
      <c r="S194" s="187" t="s">
        <v>228</v>
      </c>
      <c r="T194" s="187" t="s">
        <v>253</v>
      </c>
      <c r="U194" s="187" t="s">
        <v>653</v>
      </c>
      <c r="V194" s="187"/>
    </row>
    <row r="195" spans="1:22" s="185" customFormat="1" ht="15.75" customHeight="1" outlineLevel="2">
      <c r="A195" s="187" t="s">
        <v>426</v>
      </c>
      <c r="B195" s="187" t="s">
        <v>630</v>
      </c>
      <c r="C195" s="188" t="s">
        <v>574</v>
      </c>
      <c r="D195" s="188" t="s">
        <v>575</v>
      </c>
      <c r="E195" s="189" t="s">
        <v>553</v>
      </c>
      <c r="F195" s="189" t="s">
        <v>576</v>
      </c>
      <c r="G195" s="190" t="s">
        <v>217</v>
      </c>
      <c r="H195" s="191">
        <v>2730000</v>
      </c>
      <c r="I195" s="191">
        <v>2730000</v>
      </c>
      <c r="J195" s="191">
        <v>2730000</v>
      </c>
      <c r="K195" s="191" t="s">
        <v>212</v>
      </c>
      <c r="L195" s="191">
        <v>2730000</v>
      </c>
      <c r="M195" s="191">
        <v>258189721.198</v>
      </c>
      <c r="N195" s="191" t="s">
        <v>212</v>
      </c>
      <c r="O195" s="191">
        <v>270897832.815</v>
      </c>
      <c r="P195" s="191">
        <v>2730000</v>
      </c>
      <c r="Q195" s="187" t="s">
        <v>636</v>
      </c>
      <c r="R195" s="187" t="s">
        <v>712</v>
      </c>
      <c r="S195" s="187" t="s">
        <v>232</v>
      </c>
      <c r="T195" s="187" t="s">
        <v>752</v>
      </c>
      <c r="U195" s="187" t="s">
        <v>653</v>
      </c>
      <c r="V195" s="187"/>
    </row>
    <row r="196" spans="1:22" s="185" customFormat="1" ht="15.75" customHeight="1" outlineLevel="2">
      <c r="A196" s="187" t="s">
        <v>426</v>
      </c>
      <c r="B196" s="187" t="s">
        <v>630</v>
      </c>
      <c r="C196" s="188">
        <v>1260350</v>
      </c>
      <c r="D196" s="188" t="s">
        <v>864</v>
      </c>
      <c r="E196" s="189" t="s">
        <v>865</v>
      </c>
      <c r="F196" s="189" t="s">
        <v>866</v>
      </c>
      <c r="G196" s="190" t="s">
        <v>220</v>
      </c>
      <c r="H196" s="191">
        <v>1423000000</v>
      </c>
      <c r="I196" s="191">
        <v>14366481.637330512</v>
      </c>
      <c r="J196" s="191" t="s">
        <v>212</v>
      </c>
      <c r="K196" s="191" t="s">
        <v>212</v>
      </c>
      <c r="L196" s="191">
        <v>14366481.637</v>
      </c>
      <c r="M196" s="191" t="s">
        <v>212</v>
      </c>
      <c r="N196" s="191" t="s">
        <v>212</v>
      </c>
      <c r="O196" s="191">
        <v>1425585619.313</v>
      </c>
      <c r="P196" s="191">
        <v>1423000000</v>
      </c>
      <c r="Q196" s="187" t="s">
        <v>636</v>
      </c>
      <c r="R196" s="187" t="s">
        <v>712</v>
      </c>
      <c r="S196" s="187" t="s">
        <v>330</v>
      </c>
      <c r="T196" s="187" t="s">
        <v>278</v>
      </c>
      <c r="U196" s="187" t="s">
        <v>653</v>
      </c>
      <c r="V196" s="187"/>
    </row>
    <row r="197" spans="1:22" s="185" customFormat="1" ht="15.75" customHeight="1" outlineLevel="2">
      <c r="A197" s="187" t="s">
        <v>426</v>
      </c>
      <c r="B197" s="187" t="s">
        <v>630</v>
      </c>
      <c r="C197" s="188">
        <v>1060200</v>
      </c>
      <c r="D197" s="188" t="s">
        <v>199</v>
      </c>
      <c r="E197" s="189" t="s">
        <v>200</v>
      </c>
      <c r="F197" s="189" t="s">
        <v>336</v>
      </c>
      <c r="G197" s="190" t="s">
        <v>220</v>
      </c>
      <c r="H197" s="191">
        <v>3644000000</v>
      </c>
      <c r="I197" s="191">
        <v>36789500.4121099</v>
      </c>
      <c r="J197" s="191">
        <v>31957725.262</v>
      </c>
      <c r="K197" s="191" t="s">
        <v>212</v>
      </c>
      <c r="L197" s="191">
        <v>25643614.448</v>
      </c>
      <c r="M197" s="191">
        <v>3022401529.513</v>
      </c>
      <c r="N197" s="191" t="s">
        <v>212</v>
      </c>
      <c r="O197" s="191">
        <v>2544615230.538</v>
      </c>
      <c r="P197" s="191">
        <v>2540000000</v>
      </c>
      <c r="Q197" s="187" t="s">
        <v>636</v>
      </c>
      <c r="R197" s="187" t="s">
        <v>289</v>
      </c>
      <c r="S197" s="187" t="s">
        <v>225</v>
      </c>
      <c r="T197" s="187" t="s">
        <v>786</v>
      </c>
      <c r="U197" s="187" t="s">
        <v>653</v>
      </c>
      <c r="V197" s="187"/>
    </row>
    <row r="198" spans="1:22" s="185" customFormat="1" ht="15.75" customHeight="1" outlineLevel="2">
      <c r="A198" s="187" t="s">
        <v>426</v>
      </c>
      <c r="B198" s="187" t="s">
        <v>630</v>
      </c>
      <c r="C198" s="188">
        <v>1060290</v>
      </c>
      <c r="D198" s="188" t="s">
        <v>201</v>
      </c>
      <c r="E198" s="189" t="s">
        <v>202</v>
      </c>
      <c r="F198" s="189" t="s">
        <v>252</v>
      </c>
      <c r="G198" s="190" t="s">
        <v>220</v>
      </c>
      <c r="H198" s="191">
        <v>1223000000</v>
      </c>
      <c r="I198" s="191">
        <v>12347299.397368388</v>
      </c>
      <c r="J198" s="191">
        <v>15387518.896</v>
      </c>
      <c r="K198" s="191">
        <v>3040148.519</v>
      </c>
      <c r="L198" s="191">
        <v>9702170.663</v>
      </c>
      <c r="M198" s="191">
        <v>1455274437.242</v>
      </c>
      <c r="N198" s="191">
        <v>295517540.497</v>
      </c>
      <c r="O198" s="191">
        <v>962746156.121</v>
      </c>
      <c r="P198" s="191">
        <v>961000000</v>
      </c>
      <c r="Q198" s="187" t="s">
        <v>636</v>
      </c>
      <c r="R198" s="187" t="s">
        <v>289</v>
      </c>
      <c r="S198" s="187" t="s">
        <v>225</v>
      </c>
      <c r="T198" s="187" t="s">
        <v>253</v>
      </c>
      <c r="U198" s="187" t="s">
        <v>653</v>
      </c>
      <c r="V198" s="187"/>
    </row>
    <row r="199" spans="1:22" s="185" customFormat="1" ht="15.75" customHeight="1" outlineLevel="2">
      <c r="A199" s="187" t="s">
        <v>426</v>
      </c>
      <c r="B199" s="187" t="s">
        <v>630</v>
      </c>
      <c r="C199" s="188">
        <v>1060300</v>
      </c>
      <c r="D199" s="188" t="s">
        <v>203</v>
      </c>
      <c r="E199" s="189" t="s">
        <v>202</v>
      </c>
      <c r="F199" s="189" t="s">
        <v>263</v>
      </c>
      <c r="G199" s="190" t="s">
        <v>220</v>
      </c>
      <c r="H199" s="191">
        <v>799000000</v>
      </c>
      <c r="I199" s="191">
        <v>8066633.048648685</v>
      </c>
      <c r="J199" s="191">
        <v>1208480.123</v>
      </c>
      <c r="K199" s="191" t="s">
        <v>212</v>
      </c>
      <c r="L199" s="191">
        <v>969712.271</v>
      </c>
      <c r="M199" s="191">
        <v>114291994.846</v>
      </c>
      <c r="N199" s="191" t="s">
        <v>212</v>
      </c>
      <c r="O199" s="191">
        <v>96224524.761</v>
      </c>
      <c r="P199" s="191">
        <v>96050000</v>
      </c>
      <c r="Q199" s="187" t="s">
        <v>636</v>
      </c>
      <c r="R199" s="187" t="s">
        <v>289</v>
      </c>
      <c r="S199" s="187" t="s">
        <v>225</v>
      </c>
      <c r="T199" s="187" t="s">
        <v>253</v>
      </c>
      <c r="U199" s="187" t="s">
        <v>653</v>
      </c>
      <c r="V199" s="187"/>
    </row>
    <row r="200" spans="1:22" s="185" customFormat="1" ht="15.75" customHeight="1" outlineLevel="2">
      <c r="A200" s="187" t="s">
        <v>426</v>
      </c>
      <c r="B200" s="187" t="s">
        <v>630</v>
      </c>
      <c r="C200" s="188">
        <v>1260360</v>
      </c>
      <c r="D200" s="188" t="s">
        <v>867</v>
      </c>
      <c r="E200" s="189" t="s">
        <v>865</v>
      </c>
      <c r="F200" s="189" t="s">
        <v>154</v>
      </c>
      <c r="G200" s="190" t="s">
        <v>220</v>
      </c>
      <c r="H200" s="191">
        <v>1385000000</v>
      </c>
      <c r="I200" s="191">
        <v>13982837.011737708</v>
      </c>
      <c r="J200" s="191" t="s">
        <v>212</v>
      </c>
      <c r="K200" s="191" t="s">
        <v>212</v>
      </c>
      <c r="L200" s="191">
        <v>13982837.012</v>
      </c>
      <c r="M200" s="191" t="s">
        <v>212</v>
      </c>
      <c r="N200" s="191" t="s">
        <v>212</v>
      </c>
      <c r="O200" s="191">
        <v>1387516572.557</v>
      </c>
      <c r="P200" s="191">
        <v>1385000000</v>
      </c>
      <c r="Q200" s="187" t="s">
        <v>636</v>
      </c>
      <c r="R200" s="187" t="s">
        <v>712</v>
      </c>
      <c r="S200" s="187" t="s">
        <v>649</v>
      </c>
      <c r="T200" s="187" t="s">
        <v>312</v>
      </c>
      <c r="U200" s="187" t="s">
        <v>653</v>
      </c>
      <c r="V200" s="187"/>
    </row>
    <row r="201" spans="1:22" s="185" customFormat="1" ht="15.75" customHeight="1" outlineLevel="2">
      <c r="A201" s="187" t="s">
        <v>426</v>
      </c>
      <c r="B201" s="187" t="s">
        <v>629</v>
      </c>
      <c r="C201" s="188" t="s">
        <v>431</v>
      </c>
      <c r="D201" s="188" t="s">
        <v>432</v>
      </c>
      <c r="E201" s="189" t="s">
        <v>430</v>
      </c>
      <c r="F201" s="189" t="s">
        <v>146</v>
      </c>
      <c r="G201" s="190" t="s">
        <v>220</v>
      </c>
      <c r="H201" s="191">
        <v>3839000000</v>
      </c>
      <c r="I201" s="191">
        <v>38758203.096072964</v>
      </c>
      <c r="J201" s="191">
        <v>13975974.606</v>
      </c>
      <c r="K201" s="191">
        <v>8775782.19</v>
      </c>
      <c r="L201" s="191">
        <v>3020796.611</v>
      </c>
      <c r="M201" s="191">
        <v>1321777650.907</v>
      </c>
      <c r="N201" s="191">
        <v>856428661.21</v>
      </c>
      <c r="O201" s="191">
        <v>299753573.347</v>
      </c>
      <c r="P201" s="191">
        <v>299209903</v>
      </c>
      <c r="Q201" s="187" t="s">
        <v>636</v>
      </c>
      <c r="R201" s="187" t="s">
        <v>712</v>
      </c>
      <c r="S201" s="187" t="s">
        <v>596</v>
      </c>
      <c r="T201" s="187" t="s">
        <v>244</v>
      </c>
      <c r="U201" s="187" t="s">
        <v>653</v>
      </c>
      <c r="V201" s="187"/>
    </row>
    <row r="202" spans="1:22" s="185" customFormat="1" ht="15.75" customHeight="1" outlineLevel="2">
      <c r="A202" s="187" t="s">
        <v>426</v>
      </c>
      <c r="B202" s="187" t="s">
        <v>629</v>
      </c>
      <c r="C202" s="188" t="s">
        <v>436</v>
      </c>
      <c r="D202" s="188" t="s">
        <v>437</v>
      </c>
      <c r="E202" s="189" t="s">
        <v>435</v>
      </c>
      <c r="F202" s="189" t="s">
        <v>148</v>
      </c>
      <c r="G202" s="190" t="s">
        <v>220</v>
      </c>
      <c r="H202" s="191">
        <v>3702000000</v>
      </c>
      <c r="I202" s="191">
        <v>37375063.26169891</v>
      </c>
      <c r="J202" s="191">
        <v>23122841.114</v>
      </c>
      <c r="K202" s="191">
        <v>295957.66</v>
      </c>
      <c r="L202" s="191">
        <v>18269412.76</v>
      </c>
      <c r="M202" s="191">
        <v>2186842454.451</v>
      </c>
      <c r="N202" s="191">
        <v>29063040.47</v>
      </c>
      <c r="O202" s="191">
        <v>1812873378.542</v>
      </c>
      <c r="P202" s="191">
        <v>1809585326</v>
      </c>
      <c r="Q202" s="187" t="s">
        <v>636</v>
      </c>
      <c r="R202" s="187" t="s">
        <v>712</v>
      </c>
      <c r="S202" s="187" t="s">
        <v>596</v>
      </c>
      <c r="T202" s="187" t="s">
        <v>244</v>
      </c>
      <c r="U202" s="187" t="s">
        <v>653</v>
      </c>
      <c r="V202" s="187"/>
    </row>
    <row r="203" spans="1:22" s="185" customFormat="1" ht="15.75" customHeight="1" outlineLevel="2">
      <c r="A203" s="187" t="s">
        <v>426</v>
      </c>
      <c r="B203" s="187" t="s">
        <v>629</v>
      </c>
      <c r="C203" s="188" t="s">
        <v>440</v>
      </c>
      <c r="D203" s="188" t="s">
        <v>441</v>
      </c>
      <c r="E203" s="189" t="s">
        <v>424</v>
      </c>
      <c r="F203" s="189" t="s">
        <v>442</v>
      </c>
      <c r="G203" s="190" t="s">
        <v>220</v>
      </c>
      <c r="H203" s="191">
        <v>11943000000</v>
      </c>
      <c r="I203" s="191">
        <v>120575467.45933823</v>
      </c>
      <c r="J203" s="191">
        <v>102098720.084</v>
      </c>
      <c r="K203" s="191">
        <v>1152076.95</v>
      </c>
      <c r="L203" s="191">
        <v>80888491.093</v>
      </c>
      <c r="M203" s="191">
        <v>9655985374.774</v>
      </c>
      <c r="N203" s="191">
        <v>111564319.82</v>
      </c>
      <c r="O203" s="191">
        <v>8026562980.513</v>
      </c>
      <c r="P203" s="191">
        <v>8012005008</v>
      </c>
      <c r="Q203" s="187" t="s">
        <v>636</v>
      </c>
      <c r="R203" s="187" t="s">
        <v>712</v>
      </c>
      <c r="S203" s="187" t="s">
        <v>596</v>
      </c>
      <c r="T203" s="187" t="s">
        <v>244</v>
      </c>
      <c r="U203" s="187" t="s">
        <v>653</v>
      </c>
      <c r="V203" s="187"/>
    </row>
    <row r="204" spans="1:22" s="185" customFormat="1" ht="15.75" customHeight="1" outlineLevel="2">
      <c r="A204" s="187" t="s">
        <v>426</v>
      </c>
      <c r="B204" s="187" t="s">
        <v>629</v>
      </c>
      <c r="C204" s="188" t="s">
        <v>445</v>
      </c>
      <c r="D204" s="188" t="s">
        <v>446</v>
      </c>
      <c r="E204" s="189" t="s">
        <v>218</v>
      </c>
      <c r="F204" s="189" t="s">
        <v>149</v>
      </c>
      <c r="G204" s="190" t="s">
        <v>220</v>
      </c>
      <c r="H204" s="191">
        <v>23300000000</v>
      </c>
      <c r="I204" s="191">
        <v>235234730.95558742</v>
      </c>
      <c r="J204" s="191">
        <v>292673108.243</v>
      </c>
      <c r="K204" s="191">
        <v>15541299.43</v>
      </c>
      <c r="L204" s="191">
        <v>220847883.129</v>
      </c>
      <c r="M204" s="191">
        <v>27679556124.341</v>
      </c>
      <c r="N204" s="191">
        <v>1503150890.07</v>
      </c>
      <c r="O204" s="191">
        <v>21914730007.861</v>
      </c>
      <c r="P204" s="191">
        <v>21874982729</v>
      </c>
      <c r="Q204" s="187" t="s">
        <v>636</v>
      </c>
      <c r="R204" s="187" t="s">
        <v>712</v>
      </c>
      <c r="S204" s="187" t="s">
        <v>596</v>
      </c>
      <c r="T204" s="187" t="s">
        <v>244</v>
      </c>
      <c r="U204" s="187" t="s">
        <v>653</v>
      </c>
      <c r="V204" s="187"/>
    </row>
    <row r="205" spans="1:22" s="185" customFormat="1" ht="15.75" customHeight="1" outlineLevel="2">
      <c r="A205" s="187" t="s">
        <v>426</v>
      </c>
      <c r="B205" s="187" t="s">
        <v>629</v>
      </c>
      <c r="C205" s="188" t="s">
        <v>749</v>
      </c>
      <c r="D205" s="188" t="s">
        <v>868</v>
      </c>
      <c r="E205" s="189" t="s">
        <v>750</v>
      </c>
      <c r="F205" s="189" t="s">
        <v>150</v>
      </c>
      <c r="G205" s="190" t="s">
        <v>220</v>
      </c>
      <c r="H205" s="191">
        <v>14700000000</v>
      </c>
      <c r="I205" s="191">
        <v>148409894.6372161</v>
      </c>
      <c r="J205" s="191">
        <v>152201041.913</v>
      </c>
      <c r="K205" s="191">
        <v>16900899.26</v>
      </c>
      <c r="L205" s="191">
        <v>105910801.035</v>
      </c>
      <c r="M205" s="191">
        <v>14394411933.223</v>
      </c>
      <c r="N205" s="191">
        <v>1657704219.59</v>
      </c>
      <c r="O205" s="191">
        <v>10509526180.263</v>
      </c>
      <c r="P205" s="191">
        <v>10490464797</v>
      </c>
      <c r="Q205" s="187" t="s">
        <v>636</v>
      </c>
      <c r="R205" s="187" t="s">
        <v>169</v>
      </c>
      <c r="S205" s="187" t="s">
        <v>926</v>
      </c>
      <c r="T205" s="187" t="s">
        <v>786</v>
      </c>
      <c r="U205" s="187" t="s">
        <v>653</v>
      </c>
      <c r="V205" s="187"/>
    </row>
    <row r="206" spans="1:22" s="185" customFormat="1" ht="15.75" customHeight="1" outlineLevel="2">
      <c r="A206" s="187" t="s">
        <v>426</v>
      </c>
      <c r="B206" s="187" t="s">
        <v>629</v>
      </c>
      <c r="C206" s="188" t="s">
        <v>151</v>
      </c>
      <c r="D206" s="188" t="s">
        <v>152</v>
      </c>
      <c r="E206" s="189" t="s">
        <v>153</v>
      </c>
      <c r="F206" s="189" t="s">
        <v>154</v>
      </c>
      <c r="G206" s="190" t="s">
        <v>220</v>
      </c>
      <c r="H206" s="191">
        <v>4993000000</v>
      </c>
      <c r="I206" s="191">
        <v>50408884.62065442</v>
      </c>
      <c r="J206" s="191">
        <v>1844512.71</v>
      </c>
      <c r="K206" s="191">
        <v>1722182.14</v>
      </c>
      <c r="L206" s="191">
        <v>115442.06</v>
      </c>
      <c r="M206" s="191">
        <v>174444770.125</v>
      </c>
      <c r="N206" s="191">
        <v>164500713.21</v>
      </c>
      <c r="O206" s="191">
        <v>11455312.779</v>
      </c>
      <c r="P206" s="191">
        <v>11434536</v>
      </c>
      <c r="Q206" s="187" t="s">
        <v>636</v>
      </c>
      <c r="R206" s="187" t="s">
        <v>712</v>
      </c>
      <c r="S206" s="187" t="s">
        <v>330</v>
      </c>
      <c r="T206" s="187" t="s">
        <v>858</v>
      </c>
      <c r="U206" s="187" t="s">
        <v>653</v>
      </c>
      <c r="V206" s="187"/>
    </row>
    <row r="207" spans="1:22" s="185" customFormat="1" ht="15.75" customHeight="1" outlineLevel="2">
      <c r="A207" s="187" t="s">
        <v>426</v>
      </c>
      <c r="B207" s="187" t="s">
        <v>629</v>
      </c>
      <c r="C207" s="188" t="s">
        <v>433</v>
      </c>
      <c r="D207" s="188" t="s">
        <v>434</v>
      </c>
      <c r="E207" s="189" t="s">
        <v>435</v>
      </c>
      <c r="F207" s="189" t="s">
        <v>147</v>
      </c>
      <c r="G207" s="190" t="s">
        <v>220</v>
      </c>
      <c r="H207" s="191">
        <v>19455000000</v>
      </c>
      <c r="I207" s="191">
        <v>196415952.3923156</v>
      </c>
      <c r="J207" s="191">
        <v>202339496.015</v>
      </c>
      <c r="K207" s="191">
        <v>56739803.22</v>
      </c>
      <c r="L207" s="191">
        <v>109198987.026</v>
      </c>
      <c r="M207" s="191">
        <v>19136255700.947</v>
      </c>
      <c r="N207" s="191">
        <v>5569181000.53</v>
      </c>
      <c r="O207" s="191">
        <v>10835812795.233</v>
      </c>
      <c r="P207" s="191">
        <v>10816159618</v>
      </c>
      <c r="Q207" s="187" t="s">
        <v>636</v>
      </c>
      <c r="R207" s="187" t="s">
        <v>712</v>
      </c>
      <c r="S207" s="187" t="s">
        <v>649</v>
      </c>
      <c r="T207" s="187" t="s">
        <v>233</v>
      </c>
      <c r="U207" s="187" t="s">
        <v>653</v>
      </c>
      <c r="V207" s="187"/>
    </row>
    <row r="208" spans="1:22" s="185" customFormat="1" ht="15.75" customHeight="1" outlineLevel="2">
      <c r="A208" s="187" t="s">
        <v>426</v>
      </c>
      <c r="B208" s="187" t="s">
        <v>629</v>
      </c>
      <c r="C208" s="188" t="s">
        <v>438</v>
      </c>
      <c r="D208" s="188" t="s">
        <v>439</v>
      </c>
      <c r="E208" s="189" t="s">
        <v>424</v>
      </c>
      <c r="F208" s="189" t="s">
        <v>425</v>
      </c>
      <c r="G208" s="190" t="s">
        <v>220</v>
      </c>
      <c r="H208" s="191">
        <v>15492000000</v>
      </c>
      <c r="I208" s="191">
        <v>156405856.30746612</v>
      </c>
      <c r="J208" s="191">
        <v>192342279.216</v>
      </c>
      <c r="K208" s="191">
        <v>538415.15</v>
      </c>
      <c r="L208" s="191">
        <v>153836083.586</v>
      </c>
      <c r="M208" s="191">
        <v>18190769027.634</v>
      </c>
      <c r="N208" s="191">
        <v>52796979.37</v>
      </c>
      <c r="O208" s="191">
        <v>15265150788.289</v>
      </c>
      <c r="P208" s="191">
        <v>15237464013</v>
      </c>
      <c r="Q208" s="187" t="s">
        <v>636</v>
      </c>
      <c r="R208" s="187" t="s">
        <v>712</v>
      </c>
      <c r="S208" s="187" t="s">
        <v>649</v>
      </c>
      <c r="T208" s="187" t="s">
        <v>233</v>
      </c>
      <c r="U208" s="187" t="s">
        <v>653</v>
      </c>
      <c r="V208" s="187"/>
    </row>
    <row r="209" spans="1:22" s="185" customFormat="1" ht="15.75" customHeight="1" outlineLevel="2">
      <c r="A209" s="187" t="s">
        <v>426</v>
      </c>
      <c r="B209" s="187" t="s">
        <v>629</v>
      </c>
      <c r="C209" s="188" t="s">
        <v>443</v>
      </c>
      <c r="D209" s="188" t="s">
        <v>444</v>
      </c>
      <c r="E209" s="189" t="s">
        <v>424</v>
      </c>
      <c r="F209" s="189" t="s">
        <v>442</v>
      </c>
      <c r="G209" s="190" t="s">
        <v>220</v>
      </c>
      <c r="H209" s="191">
        <v>9126000000</v>
      </c>
      <c r="I209" s="191">
        <v>92135285.60947171</v>
      </c>
      <c r="J209" s="191">
        <v>78392187.147</v>
      </c>
      <c r="K209" s="191">
        <v>8484575.69</v>
      </c>
      <c r="L209" s="191">
        <v>55132271.365</v>
      </c>
      <c r="M209" s="191">
        <v>7413940272.347</v>
      </c>
      <c r="N209" s="191">
        <v>825462600.25</v>
      </c>
      <c r="O209" s="191">
        <v>5470773930.747</v>
      </c>
      <c r="P209" s="191">
        <v>5460851455</v>
      </c>
      <c r="Q209" s="187" t="s">
        <v>636</v>
      </c>
      <c r="R209" s="187" t="s">
        <v>712</v>
      </c>
      <c r="S209" s="187" t="s">
        <v>649</v>
      </c>
      <c r="T209" s="187" t="s">
        <v>278</v>
      </c>
      <c r="U209" s="187" t="s">
        <v>653</v>
      </c>
      <c r="V209" s="187"/>
    </row>
    <row r="210" spans="1:22" s="185" customFormat="1" ht="15.75" customHeight="1" outlineLevel="2">
      <c r="A210" s="187" t="s">
        <v>426</v>
      </c>
      <c r="B210" s="187" t="s">
        <v>629</v>
      </c>
      <c r="C210" s="188" t="s">
        <v>428</v>
      </c>
      <c r="D210" s="188" t="s">
        <v>429</v>
      </c>
      <c r="E210" s="189" t="s">
        <v>430</v>
      </c>
      <c r="F210" s="189" t="s">
        <v>145</v>
      </c>
      <c r="G210" s="190" t="s">
        <v>220</v>
      </c>
      <c r="H210" s="191">
        <v>12523000000</v>
      </c>
      <c r="I210" s="191">
        <v>126431095.95522839</v>
      </c>
      <c r="J210" s="191">
        <v>45673585.826</v>
      </c>
      <c r="K210" s="191">
        <v>2907305.02</v>
      </c>
      <c r="L210" s="191">
        <v>33887435.917</v>
      </c>
      <c r="M210" s="191">
        <v>4319578897.674</v>
      </c>
      <c r="N210" s="191">
        <v>285730191.99</v>
      </c>
      <c r="O210" s="191">
        <v>3362649432.067</v>
      </c>
      <c r="P210" s="191">
        <v>3356550513</v>
      </c>
      <c r="Q210" s="187" t="s">
        <v>636</v>
      </c>
      <c r="R210" s="187" t="s">
        <v>712</v>
      </c>
      <c r="S210" s="187" t="s">
        <v>341</v>
      </c>
      <c r="T210" s="187" t="s">
        <v>253</v>
      </c>
      <c r="U210" s="187" t="s">
        <v>653</v>
      </c>
      <c r="V210" s="187"/>
    </row>
    <row r="211" spans="1:22" s="185" customFormat="1" ht="15.75" customHeight="1" outlineLevel="2">
      <c r="A211" s="187" t="s">
        <v>426</v>
      </c>
      <c r="B211" s="187" t="s">
        <v>629</v>
      </c>
      <c r="C211" s="188" t="s">
        <v>422</v>
      </c>
      <c r="D211" s="188" t="s">
        <v>423</v>
      </c>
      <c r="E211" s="189" t="s">
        <v>424</v>
      </c>
      <c r="F211" s="189" t="s">
        <v>425</v>
      </c>
      <c r="G211" s="190" t="s">
        <v>220</v>
      </c>
      <c r="H211" s="191">
        <v>11382000000</v>
      </c>
      <c r="I211" s="191">
        <v>114911661.27624448</v>
      </c>
      <c r="J211" s="191">
        <v>102820598.054</v>
      </c>
      <c r="K211" s="191">
        <v>15335392.33</v>
      </c>
      <c r="L211" s="191">
        <v>69107044.167</v>
      </c>
      <c r="M211" s="191">
        <v>9724256976.208</v>
      </c>
      <c r="N211" s="191">
        <v>1479553726.5</v>
      </c>
      <c r="O211" s="191">
        <v>6857490291.942</v>
      </c>
      <c r="P211" s="191">
        <v>6845052695</v>
      </c>
      <c r="Q211" s="187" t="s">
        <v>636</v>
      </c>
      <c r="R211" s="187" t="s">
        <v>712</v>
      </c>
      <c r="S211" s="187" t="s">
        <v>341</v>
      </c>
      <c r="T211" s="187" t="s">
        <v>253</v>
      </c>
      <c r="U211" s="187" t="s">
        <v>653</v>
      </c>
      <c r="V211" s="187"/>
    </row>
    <row r="212" spans="1:22" s="198" customFormat="1" ht="15.75" customHeight="1" outlineLevel="1">
      <c r="A212" s="193" t="s">
        <v>209</v>
      </c>
      <c r="B212" s="193"/>
      <c r="C212" s="194"/>
      <c r="D212" s="194"/>
      <c r="E212" s="195"/>
      <c r="F212" s="195"/>
      <c r="G212" s="196"/>
      <c r="H212" s="197"/>
      <c r="I212" s="197">
        <f aca="true" t="shared" si="15" ref="I212:O212">SUBTOTAL(9,I194:I211)</f>
        <v>1414098002.0887253</v>
      </c>
      <c r="J212" s="197">
        <f t="shared" si="15"/>
        <v>1269676473.856</v>
      </c>
      <c r="K212" s="197">
        <f t="shared" si="15"/>
        <v>131433837.559</v>
      </c>
      <c r="L212" s="197">
        <f t="shared" si="15"/>
        <v>926362619.79</v>
      </c>
      <c r="M212" s="197">
        <f t="shared" si="15"/>
        <v>120079639119.79501</v>
      </c>
      <c r="N212" s="197">
        <f t="shared" si="15"/>
        <v>12830653883.507</v>
      </c>
      <c r="O212" s="197">
        <f t="shared" si="15"/>
        <v>91922939963.939</v>
      </c>
      <c r="P212" s="197"/>
      <c r="Q212" s="193"/>
      <c r="R212" s="193"/>
      <c r="S212" s="193"/>
      <c r="T212" s="193"/>
      <c r="U212" s="193"/>
      <c r="V212" s="193"/>
    </row>
    <row r="213" spans="1:22" s="185" customFormat="1" ht="15.75" customHeight="1" outlineLevel="2">
      <c r="A213" s="187" t="s">
        <v>448</v>
      </c>
      <c r="B213" s="187" t="s">
        <v>630</v>
      </c>
      <c r="C213" s="188" t="s">
        <v>186</v>
      </c>
      <c r="D213" s="188" t="s">
        <v>187</v>
      </c>
      <c r="E213" s="189" t="s">
        <v>869</v>
      </c>
      <c r="F213" s="189" t="s">
        <v>263</v>
      </c>
      <c r="G213" s="190" t="s">
        <v>217</v>
      </c>
      <c r="H213" s="191">
        <v>5000000</v>
      </c>
      <c r="I213" s="191">
        <v>5000000</v>
      </c>
      <c r="J213" s="191">
        <v>5000000</v>
      </c>
      <c r="K213" s="191" t="s">
        <v>212</v>
      </c>
      <c r="L213" s="191">
        <v>5000000</v>
      </c>
      <c r="M213" s="191">
        <v>472874947.25</v>
      </c>
      <c r="N213" s="191" t="s">
        <v>212</v>
      </c>
      <c r="O213" s="191">
        <v>496149876.95</v>
      </c>
      <c r="P213" s="191">
        <v>5000000</v>
      </c>
      <c r="Q213" s="187" t="s">
        <v>636</v>
      </c>
      <c r="R213" s="187" t="s">
        <v>712</v>
      </c>
      <c r="S213" s="187" t="s">
        <v>228</v>
      </c>
      <c r="T213" s="187" t="s">
        <v>979</v>
      </c>
      <c r="U213" s="187" t="s">
        <v>653</v>
      </c>
      <c r="V213" s="187"/>
    </row>
    <row r="214" spans="1:22" s="185" customFormat="1" ht="15.75" customHeight="1" outlineLevel="2">
      <c r="A214" s="187" t="s">
        <v>448</v>
      </c>
      <c r="B214" s="187" t="s">
        <v>630</v>
      </c>
      <c r="C214" s="188" t="s">
        <v>539</v>
      </c>
      <c r="D214" s="188" t="s">
        <v>540</v>
      </c>
      <c r="E214" s="189" t="s">
        <v>541</v>
      </c>
      <c r="F214" s="189" t="s">
        <v>259</v>
      </c>
      <c r="G214" s="190" t="s">
        <v>217</v>
      </c>
      <c r="H214" s="191">
        <v>2000000</v>
      </c>
      <c r="I214" s="191">
        <v>2000000</v>
      </c>
      <c r="J214" s="191">
        <v>2000000</v>
      </c>
      <c r="K214" s="191" t="s">
        <v>212</v>
      </c>
      <c r="L214" s="191">
        <v>2000000</v>
      </c>
      <c r="M214" s="191">
        <v>189149978.9</v>
      </c>
      <c r="N214" s="191" t="s">
        <v>212</v>
      </c>
      <c r="O214" s="191">
        <v>198459950.78</v>
      </c>
      <c r="P214" s="191">
        <v>2000000</v>
      </c>
      <c r="Q214" s="187" t="s">
        <v>636</v>
      </c>
      <c r="R214" s="187" t="s">
        <v>712</v>
      </c>
      <c r="S214" s="187" t="s">
        <v>597</v>
      </c>
      <c r="T214" s="187" t="s">
        <v>542</v>
      </c>
      <c r="U214" s="187" t="s">
        <v>653</v>
      </c>
      <c r="V214" s="187"/>
    </row>
    <row r="215" spans="1:22" s="185" customFormat="1" ht="15.75" customHeight="1" outlineLevel="2">
      <c r="A215" s="187" t="s">
        <v>448</v>
      </c>
      <c r="B215" s="187" t="s">
        <v>629</v>
      </c>
      <c r="C215" s="188" t="s">
        <v>449</v>
      </c>
      <c r="D215" s="188" t="s">
        <v>450</v>
      </c>
      <c r="E215" s="189" t="s">
        <v>451</v>
      </c>
      <c r="F215" s="189" t="s">
        <v>336</v>
      </c>
      <c r="G215" s="190" t="s">
        <v>447</v>
      </c>
      <c r="H215" s="191">
        <v>50647000000</v>
      </c>
      <c r="I215" s="191">
        <v>44351577.89948552</v>
      </c>
      <c r="J215" s="191">
        <v>39947178.081</v>
      </c>
      <c r="K215" s="191">
        <v>11150798.69</v>
      </c>
      <c r="L215" s="191">
        <v>29380870.923</v>
      </c>
      <c r="M215" s="191">
        <v>3778003945.57</v>
      </c>
      <c r="N215" s="191">
        <v>1092955211.76</v>
      </c>
      <c r="O215" s="191">
        <v>2915463098.593</v>
      </c>
      <c r="P215" s="191">
        <v>33551297160</v>
      </c>
      <c r="Q215" s="187" t="s">
        <v>636</v>
      </c>
      <c r="R215" s="187" t="s">
        <v>712</v>
      </c>
      <c r="S215" s="187" t="s">
        <v>596</v>
      </c>
      <c r="T215" s="187" t="s">
        <v>244</v>
      </c>
      <c r="U215" s="187" t="s">
        <v>653</v>
      </c>
      <c r="V215" s="187"/>
    </row>
    <row r="216" spans="1:22" s="185" customFormat="1" ht="15.75" customHeight="1" outlineLevel="2">
      <c r="A216" s="187" t="s">
        <v>448</v>
      </c>
      <c r="B216" s="187" t="s">
        <v>629</v>
      </c>
      <c r="C216" s="188" t="s">
        <v>870</v>
      </c>
      <c r="D216" s="188" t="s">
        <v>871</v>
      </c>
      <c r="E216" s="189" t="s">
        <v>872</v>
      </c>
      <c r="F216" s="189" t="s">
        <v>873</v>
      </c>
      <c r="G216" s="190" t="s">
        <v>447</v>
      </c>
      <c r="H216" s="191">
        <v>8504714890</v>
      </c>
      <c r="I216" s="191">
        <v>7447578.829086607</v>
      </c>
      <c r="J216" s="191">
        <v>7425976.854</v>
      </c>
      <c r="K216" s="191">
        <v>7099770.09</v>
      </c>
      <c r="L216" s="191">
        <v>744757.884</v>
      </c>
      <c r="M216" s="191">
        <v>702311682.584</v>
      </c>
      <c r="N216" s="191">
        <v>695524792.82</v>
      </c>
      <c r="O216" s="191">
        <v>73902306.479</v>
      </c>
      <c r="P216" s="191">
        <v>850471490</v>
      </c>
      <c r="Q216" s="187" t="s">
        <v>636</v>
      </c>
      <c r="R216" s="187" t="s">
        <v>712</v>
      </c>
      <c r="S216" s="187" t="s">
        <v>596</v>
      </c>
      <c r="T216" s="187" t="s">
        <v>244</v>
      </c>
      <c r="U216" s="187" t="s">
        <v>653</v>
      </c>
      <c r="V216" s="187"/>
    </row>
    <row r="217" spans="1:22" s="198" customFormat="1" ht="15.75" customHeight="1" outlineLevel="1">
      <c r="A217" s="193" t="s">
        <v>71</v>
      </c>
      <c r="B217" s="193"/>
      <c r="C217" s="194"/>
      <c r="D217" s="194"/>
      <c r="E217" s="195"/>
      <c r="F217" s="195"/>
      <c r="G217" s="196"/>
      <c r="H217" s="197"/>
      <c r="I217" s="197">
        <f aca="true" t="shared" si="16" ref="I217:O217">SUBTOTAL(9,I213:I216)</f>
        <v>58799156.72857213</v>
      </c>
      <c r="J217" s="197">
        <f t="shared" si="16"/>
        <v>54373154.935</v>
      </c>
      <c r="K217" s="197">
        <f t="shared" si="16"/>
        <v>18250568.78</v>
      </c>
      <c r="L217" s="197">
        <f t="shared" si="16"/>
        <v>37125628.807000004</v>
      </c>
      <c r="M217" s="197">
        <f t="shared" si="16"/>
        <v>5142340554.304</v>
      </c>
      <c r="N217" s="197">
        <f t="shared" si="16"/>
        <v>1788480004.58</v>
      </c>
      <c r="O217" s="197">
        <f t="shared" si="16"/>
        <v>3683975232.802</v>
      </c>
      <c r="P217" s="197"/>
      <c r="Q217" s="193"/>
      <c r="R217" s="193"/>
      <c r="S217" s="193"/>
      <c r="T217" s="193"/>
      <c r="U217" s="193"/>
      <c r="V217" s="193"/>
    </row>
    <row r="218" spans="1:22" s="185" customFormat="1" ht="15.75" customHeight="1" outlineLevel="2">
      <c r="A218" s="187" t="s">
        <v>453</v>
      </c>
      <c r="B218" s="187" t="s">
        <v>629</v>
      </c>
      <c r="C218" s="188">
        <v>795</v>
      </c>
      <c r="D218" s="188" t="s">
        <v>463</v>
      </c>
      <c r="E218" s="189" t="s">
        <v>464</v>
      </c>
      <c r="F218" s="189" t="s">
        <v>42</v>
      </c>
      <c r="G218" s="190" t="s">
        <v>452</v>
      </c>
      <c r="H218" s="191">
        <v>14300000</v>
      </c>
      <c r="I218" s="191">
        <v>50157839.35461241</v>
      </c>
      <c r="J218" s="191">
        <v>33279759.522</v>
      </c>
      <c r="K218" s="191">
        <v>5942505.53</v>
      </c>
      <c r="L218" s="191">
        <v>26815610.417</v>
      </c>
      <c r="M218" s="191">
        <v>3147432905.662</v>
      </c>
      <c r="N218" s="191">
        <v>570906234.52</v>
      </c>
      <c r="O218" s="191">
        <v>2660912361.786</v>
      </c>
      <c r="P218" s="191">
        <v>7645130.53</v>
      </c>
      <c r="Q218" s="187" t="s">
        <v>636</v>
      </c>
      <c r="R218" s="187" t="s">
        <v>235</v>
      </c>
      <c r="S218" s="187" t="s">
        <v>228</v>
      </c>
      <c r="T218" s="187" t="s">
        <v>234</v>
      </c>
      <c r="U218" s="187" t="s">
        <v>653</v>
      </c>
      <c r="V218" s="187"/>
    </row>
    <row r="219" spans="1:22" s="185" customFormat="1" ht="15.75" customHeight="1" outlineLevel="2">
      <c r="A219" s="187" t="s">
        <v>453</v>
      </c>
      <c r="B219" s="187" t="s">
        <v>629</v>
      </c>
      <c r="C219" s="188">
        <v>448</v>
      </c>
      <c r="D219" s="188" t="s">
        <v>454</v>
      </c>
      <c r="E219" s="189" t="s">
        <v>455</v>
      </c>
      <c r="F219" s="189" t="s">
        <v>259</v>
      </c>
      <c r="G219" s="190" t="s">
        <v>452</v>
      </c>
      <c r="H219" s="191">
        <v>5000000</v>
      </c>
      <c r="I219" s="191">
        <v>17537706.068046298</v>
      </c>
      <c r="J219" s="191">
        <v>3455888.224</v>
      </c>
      <c r="K219" s="191">
        <v>105596.14</v>
      </c>
      <c r="L219" s="191">
        <v>3291269.47</v>
      </c>
      <c r="M219" s="191">
        <v>326840592.341</v>
      </c>
      <c r="N219" s="191">
        <v>10016940</v>
      </c>
      <c r="O219" s="191">
        <v>326592588.546</v>
      </c>
      <c r="P219" s="191">
        <v>938340.926</v>
      </c>
      <c r="Q219" s="187" t="s">
        <v>636</v>
      </c>
      <c r="R219" s="187" t="s">
        <v>712</v>
      </c>
      <c r="S219" s="187" t="s">
        <v>596</v>
      </c>
      <c r="T219" s="187" t="s">
        <v>244</v>
      </c>
      <c r="U219" s="187" t="s">
        <v>653</v>
      </c>
      <c r="V219" s="187"/>
    </row>
    <row r="220" spans="1:22" s="185" customFormat="1" ht="15.75" customHeight="1" outlineLevel="2">
      <c r="A220" s="187" t="s">
        <v>453</v>
      </c>
      <c r="B220" s="187" t="s">
        <v>629</v>
      </c>
      <c r="C220" s="188">
        <v>488</v>
      </c>
      <c r="D220" s="188" t="s">
        <v>1022</v>
      </c>
      <c r="E220" s="189" t="s">
        <v>1023</v>
      </c>
      <c r="F220" s="189" t="s">
        <v>226</v>
      </c>
      <c r="G220" s="190" t="s">
        <v>452</v>
      </c>
      <c r="H220" s="191">
        <v>9298030.56</v>
      </c>
      <c r="I220" s="191">
        <v>32613225.394598387</v>
      </c>
      <c r="J220" s="191">
        <v>-0.004</v>
      </c>
      <c r="K220" s="191" t="s">
        <v>212</v>
      </c>
      <c r="L220" s="191">
        <v>-0.004</v>
      </c>
      <c r="M220" s="191">
        <v>-0.338</v>
      </c>
      <c r="N220" s="191" t="s">
        <v>212</v>
      </c>
      <c r="O220" s="191">
        <v>-0.348</v>
      </c>
      <c r="P220" s="191">
        <v>-0.001</v>
      </c>
      <c r="Q220" s="187" t="s">
        <v>636</v>
      </c>
      <c r="R220" s="187" t="s">
        <v>712</v>
      </c>
      <c r="S220" s="187" t="s">
        <v>596</v>
      </c>
      <c r="T220" s="187" t="s">
        <v>244</v>
      </c>
      <c r="U220" s="187" t="s">
        <v>653</v>
      </c>
      <c r="V220" s="187"/>
    </row>
    <row r="221" spans="1:22" s="185" customFormat="1" ht="15.75" customHeight="1" outlineLevel="2">
      <c r="A221" s="187" t="s">
        <v>453</v>
      </c>
      <c r="B221" s="187" t="s">
        <v>629</v>
      </c>
      <c r="C221" s="188">
        <v>548</v>
      </c>
      <c r="D221" s="188" t="s">
        <v>456</v>
      </c>
      <c r="E221" s="189" t="s">
        <v>457</v>
      </c>
      <c r="F221" s="189" t="s">
        <v>267</v>
      </c>
      <c r="G221" s="190" t="s">
        <v>452</v>
      </c>
      <c r="H221" s="191">
        <v>9000000</v>
      </c>
      <c r="I221" s="191">
        <v>31567870.922483336</v>
      </c>
      <c r="J221" s="191">
        <v>6558710.723</v>
      </c>
      <c r="K221" s="191">
        <v>1847436.22</v>
      </c>
      <c r="L221" s="191">
        <v>4617811.08</v>
      </c>
      <c r="M221" s="191">
        <v>620289997.417</v>
      </c>
      <c r="N221" s="191">
        <v>176980404</v>
      </c>
      <c r="O221" s="191">
        <v>458225279.856</v>
      </c>
      <c r="P221" s="191">
        <v>1316537.939</v>
      </c>
      <c r="Q221" s="187" t="s">
        <v>636</v>
      </c>
      <c r="R221" s="187" t="s">
        <v>712</v>
      </c>
      <c r="S221" s="187" t="s">
        <v>596</v>
      </c>
      <c r="T221" s="187" t="s">
        <v>244</v>
      </c>
      <c r="U221" s="187" t="s">
        <v>653</v>
      </c>
      <c r="V221" s="187"/>
    </row>
    <row r="222" spans="1:22" s="185" customFormat="1" ht="15.75" customHeight="1" outlineLevel="2">
      <c r="A222" s="187" t="s">
        <v>453</v>
      </c>
      <c r="B222" s="187" t="s">
        <v>629</v>
      </c>
      <c r="C222" s="188">
        <v>819</v>
      </c>
      <c r="D222" s="188" t="s">
        <v>751</v>
      </c>
      <c r="E222" s="189" t="s">
        <v>427</v>
      </c>
      <c r="F222" s="189" t="s">
        <v>165</v>
      </c>
      <c r="G222" s="190" t="s">
        <v>452</v>
      </c>
      <c r="H222" s="191">
        <v>12000000</v>
      </c>
      <c r="I222" s="191">
        <v>42090494.563311115</v>
      </c>
      <c r="J222" s="191">
        <v>42834195.966</v>
      </c>
      <c r="K222" s="191">
        <v>22234987.78</v>
      </c>
      <c r="L222" s="191">
        <v>20107198.562</v>
      </c>
      <c r="M222" s="191">
        <v>4051043631.626</v>
      </c>
      <c r="N222" s="191">
        <v>2149396227.28</v>
      </c>
      <c r="O222" s="191">
        <v>1995236818.46</v>
      </c>
      <c r="P222" s="191">
        <v>5732562.31</v>
      </c>
      <c r="Q222" s="187" t="s">
        <v>636</v>
      </c>
      <c r="R222" s="187" t="s">
        <v>712</v>
      </c>
      <c r="S222" s="187" t="s">
        <v>596</v>
      </c>
      <c r="T222" s="187" t="s">
        <v>248</v>
      </c>
      <c r="U222" s="187" t="s">
        <v>653</v>
      </c>
      <c r="V222" s="187"/>
    </row>
    <row r="223" spans="1:22" s="185" customFormat="1" ht="15.75" customHeight="1" outlineLevel="2">
      <c r="A223" s="187" t="s">
        <v>453</v>
      </c>
      <c r="B223" s="187" t="s">
        <v>629</v>
      </c>
      <c r="C223" s="188" t="s">
        <v>460</v>
      </c>
      <c r="D223" s="188" t="s">
        <v>461</v>
      </c>
      <c r="E223" s="189" t="s">
        <v>462</v>
      </c>
      <c r="F223" s="189" t="s">
        <v>263</v>
      </c>
      <c r="G223" s="190" t="s">
        <v>452</v>
      </c>
      <c r="H223" s="191">
        <v>11000000</v>
      </c>
      <c r="I223" s="191">
        <v>38582953.34970186</v>
      </c>
      <c r="J223" s="191">
        <v>34491104.551</v>
      </c>
      <c r="K223" s="191">
        <v>799042.02</v>
      </c>
      <c r="L223" s="191">
        <v>33095990.214</v>
      </c>
      <c r="M223" s="191">
        <v>3261995849.042</v>
      </c>
      <c r="N223" s="191">
        <v>78445563.31</v>
      </c>
      <c r="O223" s="191">
        <v>3284114294.439</v>
      </c>
      <c r="P223" s="191">
        <v>9435666.81</v>
      </c>
      <c r="Q223" s="187" t="s">
        <v>636</v>
      </c>
      <c r="R223" s="187" t="s">
        <v>712</v>
      </c>
      <c r="S223" s="187" t="s">
        <v>596</v>
      </c>
      <c r="T223" s="187" t="s">
        <v>248</v>
      </c>
      <c r="U223" s="187" t="s">
        <v>653</v>
      </c>
      <c r="V223" s="187"/>
    </row>
    <row r="224" spans="1:22" s="185" customFormat="1" ht="15.75" customHeight="1" outlineLevel="2">
      <c r="A224" s="187" t="s">
        <v>453</v>
      </c>
      <c r="B224" s="187" t="s">
        <v>629</v>
      </c>
      <c r="C224" s="188">
        <v>693</v>
      </c>
      <c r="D224" s="188" t="s">
        <v>458</v>
      </c>
      <c r="E224" s="189" t="s">
        <v>459</v>
      </c>
      <c r="F224" s="189" t="s">
        <v>267</v>
      </c>
      <c r="G224" s="190" t="s">
        <v>452</v>
      </c>
      <c r="H224" s="191">
        <v>10000000</v>
      </c>
      <c r="I224" s="191">
        <v>35075412.136092596</v>
      </c>
      <c r="J224" s="191">
        <v>9102122.863</v>
      </c>
      <c r="K224" s="191" t="s">
        <v>212</v>
      </c>
      <c r="L224" s="191">
        <v>8944088.811</v>
      </c>
      <c r="M224" s="191">
        <v>860833173.717</v>
      </c>
      <c r="N224" s="191" t="s">
        <v>212</v>
      </c>
      <c r="O224" s="191">
        <v>887521712.596</v>
      </c>
      <c r="P224" s="191">
        <v>2549959.72</v>
      </c>
      <c r="Q224" s="187" t="s">
        <v>636</v>
      </c>
      <c r="R224" s="187" t="s">
        <v>712</v>
      </c>
      <c r="S224" s="187" t="s">
        <v>649</v>
      </c>
      <c r="T224" s="187" t="s">
        <v>233</v>
      </c>
      <c r="U224" s="187" t="s">
        <v>653</v>
      </c>
      <c r="V224" s="187"/>
    </row>
    <row r="225" spans="1:22" s="198" customFormat="1" ht="15.75" customHeight="1" outlineLevel="1">
      <c r="A225" s="193" t="s">
        <v>72</v>
      </c>
      <c r="B225" s="193"/>
      <c r="C225" s="194"/>
      <c r="D225" s="194"/>
      <c r="E225" s="195"/>
      <c r="F225" s="195"/>
      <c r="G225" s="196"/>
      <c r="H225" s="197"/>
      <c r="I225" s="197">
        <f aca="true" t="shared" si="17" ref="I225:O225">SUBTOTAL(9,I218:I224)</f>
        <v>247625501.78884602</v>
      </c>
      <c r="J225" s="197">
        <f t="shared" si="17"/>
        <v>129721781.845</v>
      </c>
      <c r="K225" s="197">
        <f t="shared" si="17"/>
        <v>30929567.69</v>
      </c>
      <c r="L225" s="197">
        <f t="shared" si="17"/>
        <v>96871968.55</v>
      </c>
      <c r="M225" s="197">
        <f t="shared" si="17"/>
        <v>12268436149.467</v>
      </c>
      <c r="N225" s="197">
        <f t="shared" si="17"/>
        <v>2985745369.11</v>
      </c>
      <c r="O225" s="197">
        <f t="shared" si="17"/>
        <v>9612603055.335</v>
      </c>
      <c r="P225" s="197"/>
      <c r="Q225" s="193"/>
      <c r="R225" s="193"/>
      <c r="S225" s="193"/>
      <c r="T225" s="193"/>
      <c r="U225" s="193"/>
      <c r="V225" s="193"/>
    </row>
    <row r="226" spans="1:22" s="185" customFormat="1" ht="15.75" customHeight="1" outlineLevel="2">
      <c r="A226" s="187" t="s">
        <v>544</v>
      </c>
      <c r="B226" s="187" t="s">
        <v>630</v>
      </c>
      <c r="C226" s="188" t="s">
        <v>874</v>
      </c>
      <c r="D226" s="188" t="s">
        <v>875</v>
      </c>
      <c r="E226" s="189" t="s">
        <v>876</v>
      </c>
      <c r="F226" s="189" t="s">
        <v>420</v>
      </c>
      <c r="G226" s="190" t="s">
        <v>543</v>
      </c>
      <c r="H226" s="191">
        <v>75000000</v>
      </c>
      <c r="I226" s="191">
        <v>12428535.753702402</v>
      </c>
      <c r="J226" s="191" t="s">
        <v>212</v>
      </c>
      <c r="K226" s="191">
        <v>2668766.71</v>
      </c>
      <c r="L226" s="191">
        <v>9930168.515</v>
      </c>
      <c r="M226" s="191" t="s">
        <v>212</v>
      </c>
      <c r="N226" s="191">
        <v>257806333.58</v>
      </c>
      <c r="O226" s="191">
        <v>985370377.392</v>
      </c>
      <c r="P226" s="191">
        <v>59923602.7</v>
      </c>
      <c r="Q226" s="187" t="s">
        <v>636</v>
      </c>
      <c r="R226" s="187" t="s">
        <v>712</v>
      </c>
      <c r="S226" s="187" t="s">
        <v>228</v>
      </c>
      <c r="T226" s="187" t="s">
        <v>786</v>
      </c>
      <c r="U226" s="187" t="s">
        <v>653</v>
      </c>
      <c r="V226" s="187"/>
    </row>
    <row r="227" spans="1:22" s="185" customFormat="1" ht="15.75" customHeight="1" outlineLevel="2">
      <c r="A227" s="187" t="s">
        <v>544</v>
      </c>
      <c r="B227" s="187" t="s">
        <v>630</v>
      </c>
      <c r="C227" s="188" t="s">
        <v>545</v>
      </c>
      <c r="D227" s="188" t="s">
        <v>546</v>
      </c>
      <c r="E227" s="189" t="s">
        <v>547</v>
      </c>
      <c r="F227" s="189" t="s">
        <v>263</v>
      </c>
      <c r="G227" s="190" t="s">
        <v>543</v>
      </c>
      <c r="H227" s="191">
        <v>25000000</v>
      </c>
      <c r="I227" s="191">
        <v>4142845.2512341337</v>
      </c>
      <c r="J227" s="191">
        <v>1488750.117</v>
      </c>
      <c r="K227" s="191">
        <v>799396.521</v>
      </c>
      <c r="L227" s="191">
        <v>742511.663</v>
      </c>
      <c r="M227" s="191">
        <v>140798526.579</v>
      </c>
      <c r="N227" s="191">
        <v>78356525.62</v>
      </c>
      <c r="O227" s="191">
        <v>73679414.05</v>
      </c>
      <c r="P227" s="191">
        <v>4480686.69</v>
      </c>
      <c r="Q227" s="187" t="s">
        <v>636</v>
      </c>
      <c r="R227" s="187" t="s">
        <v>712</v>
      </c>
      <c r="S227" s="187" t="s">
        <v>232</v>
      </c>
      <c r="T227" s="187" t="s">
        <v>529</v>
      </c>
      <c r="U227" s="187" t="s">
        <v>653</v>
      </c>
      <c r="V227" s="187"/>
    </row>
    <row r="228" spans="1:22" s="198" customFormat="1" ht="15.75" customHeight="1" outlineLevel="1">
      <c r="A228" s="193" t="s">
        <v>73</v>
      </c>
      <c r="B228" s="193"/>
      <c r="C228" s="194"/>
      <c r="D228" s="194"/>
      <c r="E228" s="195"/>
      <c r="F228" s="195"/>
      <c r="G228" s="196"/>
      <c r="H228" s="197"/>
      <c r="I228" s="197">
        <f aca="true" t="shared" si="18" ref="I228:O228">SUBTOTAL(9,I226:I227)</f>
        <v>16571381.004936535</v>
      </c>
      <c r="J228" s="197">
        <f t="shared" si="18"/>
        <v>1488750.117</v>
      </c>
      <c r="K228" s="197">
        <f t="shared" si="18"/>
        <v>3468163.2309999997</v>
      </c>
      <c r="L228" s="197">
        <f t="shared" si="18"/>
        <v>10672680.178000001</v>
      </c>
      <c r="M228" s="197">
        <f t="shared" si="18"/>
        <v>140798526.579</v>
      </c>
      <c r="N228" s="197">
        <f t="shared" si="18"/>
        <v>336162859.20000005</v>
      </c>
      <c r="O228" s="197">
        <f t="shared" si="18"/>
        <v>1059049791.4419999</v>
      </c>
      <c r="P228" s="197"/>
      <c r="Q228" s="193"/>
      <c r="R228" s="193"/>
      <c r="S228" s="193"/>
      <c r="T228" s="193"/>
      <c r="U228" s="193"/>
      <c r="V228" s="193"/>
    </row>
    <row r="229" spans="1:22" s="185" customFormat="1" ht="15.75" customHeight="1" outlineLevel="2">
      <c r="A229" s="187" t="s">
        <v>586</v>
      </c>
      <c r="B229" s="187" t="s">
        <v>630</v>
      </c>
      <c r="C229" s="188" t="s">
        <v>548</v>
      </c>
      <c r="D229" s="188" t="s">
        <v>549</v>
      </c>
      <c r="E229" s="189" t="s">
        <v>550</v>
      </c>
      <c r="F229" s="189" t="s">
        <v>277</v>
      </c>
      <c r="G229" s="190" t="s">
        <v>217</v>
      </c>
      <c r="H229" s="191">
        <v>27500000</v>
      </c>
      <c r="I229" s="191">
        <v>27500000</v>
      </c>
      <c r="J229" s="191">
        <v>22294500</v>
      </c>
      <c r="K229" s="191">
        <v>533500</v>
      </c>
      <c r="L229" s="191">
        <v>21761000</v>
      </c>
      <c r="M229" s="191">
        <v>2108502102.293</v>
      </c>
      <c r="N229" s="191">
        <v>51490771.231</v>
      </c>
      <c r="O229" s="191">
        <v>2159343494.462</v>
      </c>
      <c r="P229" s="191">
        <v>21761000</v>
      </c>
      <c r="Q229" s="187" t="s">
        <v>636</v>
      </c>
      <c r="R229" s="187" t="s">
        <v>712</v>
      </c>
      <c r="S229" s="187" t="s">
        <v>223</v>
      </c>
      <c r="T229" s="187" t="s">
        <v>551</v>
      </c>
      <c r="U229" s="187" t="s">
        <v>653</v>
      </c>
      <c r="V229" s="187"/>
    </row>
    <row r="230" spans="1:22" s="185" customFormat="1" ht="15.75" customHeight="1" outlineLevel="2">
      <c r="A230" s="187" t="s">
        <v>586</v>
      </c>
      <c r="B230" s="187" t="s">
        <v>630</v>
      </c>
      <c r="C230" s="188" t="s">
        <v>587</v>
      </c>
      <c r="D230" s="188" t="s">
        <v>588</v>
      </c>
      <c r="E230" s="189" t="s">
        <v>550</v>
      </c>
      <c r="F230" s="189" t="s">
        <v>259</v>
      </c>
      <c r="G230" s="190" t="s">
        <v>217</v>
      </c>
      <c r="H230" s="191">
        <v>17500000</v>
      </c>
      <c r="I230" s="191">
        <v>17500000</v>
      </c>
      <c r="J230" s="191">
        <v>17500000</v>
      </c>
      <c r="K230" s="191">
        <v>2850000</v>
      </c>
      <c r="L230" s="191">
        <v>14650000</v>
      </c>
      <c r="M230" s="191">
        <v>1655062315.375</v>
      </c>
      <c r="N230" s="191">
        <v>274084581.539</v>
      </c>
      <c r="O230" s="191">
        <v>1453719139.464</v>
      </c>
      <c r="P230" s="191">
        <v>14650000</v>
      </c>
      <c r="Q230" s="187" t="s">
        <v>636</v>
      </c>
      <c r="R230" s="187" t="s">
        <v>712</v>
      </c>
      <c r="S230" s="187" t="s">
        <v>649</v>
      </c>
      <c r="T230" s="187" t="s">
        <v>87</v>
      </c>
      <c r="U230" s="187" t="s">
        <v>653</v>
      </c>
      <c r="V230" s="187"/>
    </row>
    <row r="231" spans="1:22" s="198" customFormat="1" ht="15.75" customHeight="1" outlineLevel="1">
      <c r="A231" s="193" t="s">
        <v>74</v>
      </c>
      <c r="B231" s="193"/>
      <c r="C231" s="194"/>
      <c r="D231" s="194"/>
      <c r="E231" s="195"/>
      <c r="F231" s="195"/>
      <c r="G231" s="196"/>
      <c r="H231" s="197"/>
      <c r="I231" s="197">
        <f aca="true" t="shared" si="19" ref="I231:O231">SUBTOTAL(9,I229:I230)</f>
        <v>45000000</v>
      </c>
      <c r="J231" s="197">
        <f t="shared" si="19"/>
        <v>39794500</v>
      </c>
      <c r="K231" s="197">
        <f t="shared" si="19"/>
        <v>3383500</v>
      </c>
      <c r="L231" s="197">
        <f t="shared" si="19"/>
        <v>36411000</v>
      </c>
      <c r="M231" s="197">
        <f t="shared" si="19"/>
        <v>3763564417.668</v>
      </c>
      <c r="N231" s="197">
        <f t="shared" si="19"/>
        <v>325575352.77</v>
      </c>
      <c r="O231" s="197">
        <f t="shared" si="19"/>
        <v>3613062633.9259996</v>
      </c>
      <c r="P231" s="197"/>
      <c r="Q231" s="193"/>
      <c r="R231" s="193"/>
      <c r="S231" s="193"/>
      <c r="T231" s="193"/>
      <c r="U231" s="193"/>
      <c r="V231" s="193"/>
    </row>
    <row r="232" spans="1:22" s="185" customFormat="1" ht="15.75" customHeight="1" outlineLevel="2">
      <c r="A232" s="187" t="s">
        <v>468</v>
      </c>
      <c r="B232" s="187" t="s">
        <v>629</v>
      </c>
      <c r="C232" s="188" t="s">
        <v>475</v>
      </c>
      <c r="D232" s="188" t="s">
        <v>476</v>
      </c>
      <c r="E232" s="189" t="s">
        <v>477</v>
      </c>
      <c r="F232" s="189" t="s">
        <v>263</v>
      </c>
      <c r="G232" s="190" t="s">
        <v>217</v>
      </c>
      <c r="H232" s="191">
        <v>6000000</v>
      </c>
      <c r="I232" s="191">
        <v>6000000</v>
      </c>
      <c r="J232" s="191">
        <v>2426000</v>
      </c>
      <c r="K232" s="191">
        <v>2408361.35</v>
      </c>
      <c r="L232" s="191" t="s">
        <v>212</v>
      </c>
      <c r="M232" s="191">
        <v>229438924.406</v>
      </c>
      <c r="N232" s="191">
        <v>232231437.96</v>
      </c>
      <c r="O232" s="191" t="s">
        <v>212</v>
      </c>
      <c r="P232" s="191" t="s">
        <v>212</v>
      </c>
      <c r="Q232" s="187" t="s">
        <v>636</v>
      </c>
      <c r="R232" s="187" t="s">
        <v>235</v>
      </c>
      <c r="S232" s="187" t="s">
        <v>219</v>
      </c>
      <c r="T232" s="187" t="s">
        <v>234</v>
      </c>
      <c r="U232" s="187" t="s">
        <v>648</v>
      </c>
      <c r="V232" s="187"/>
    </row>
    <row r="233" spans="1:22" s="185" customFormat="1" ht="15.75" customHeight="1" outlineLevel="2">
      <c r="A233" s="187" t="s">
        <v>468</v>
      </c>
      <c r="B233" s="187" t="s">
        <v>629</v>
      </c>
      <c r="C233" s="188" t="s">
        <v>469</v>
      </c>
      <c r="D233" s="188" t="s">
        <v>470</v>
      </c>
      <c r="E233" s="189" t="s">
        <v>471</v>
      </c>
      <c r="F233" s="189" t="s">
        <v>267</v>
      </c>
      <c r="G233" s="190" t="s">
        <v>217</v>
      </c>
      <c r="H233" s="191">
        <v>5250000</v>
      </c>
      <c r="I233" s="191">
        <v>5250000</v>
      </c>
      <c r="J233" s="191">
        <v>4281000</v>
      </c>
      <c r="K233" s="191">
        <v>969000</v>
      </c>
      <c r="L233" s="191">
        <v>3312000</v>
      </c>
      <c r="M233" s="191">
        <v>404875529.835</v>
      </c>
      <c r="N233" s="191">
        <v>94729463.8</v>
      </c>
      <c r="O233" s="191">
        <v>328649678.492</v>
      </c>
      <c r="P233" s="191">
        <v>3312000</v>
      </c>
      <c r="Q233" s="187" t="s">
        <v>636</v>
      </c>
      <c r="R233" s="187" t="s">
        <v>712</v>
      </c>
      <c r="S233" s="187" t="s">
        <v>228</v>
      </c>
      <c r="T233" s="187" t="s">
        <v>253</v>
      </c>
      <c r="U233" s="187" t="s">
        <v>648</v>
      </c>
      <c r="V233" s="187"/>
    </row>
    <row r="234" spans="1:22" s="185" customFormat="1" ht="15.75" customHeight="1" outlineLevel="2">
      <c r="A234" s="187" t="s">
        <v>468</v>
      </c>
      <c r="B234" s="187" t="s">
        <v>629</v>
      </c>
      <c r="C234" s="188" t="s">
        <v>472</v>
      </c>
      <c r="D234" s="188" t="s">
        <v>473</v>
      </c>
      <c r="E234" s="189" t="s">
        <v>474</v>
      </c>
      <c r="F234" s="189" t="s">
        <v>877</v>
      </c>
      <c r="G234" s="190" t="s">
        <v>217</v>
      </c>
      <c r="H234" s="191">
        <v>30000000</v>
      </c>
      <c r="I234" s="191">
        <v>30000000</v>
      </c>
      <c r="J234" s="191">
        <v>30000000</v>
      </c>
      <c r="K234" s="191" t="s">
        <v>212</v>
      </c>
      <c r="L234" s="191">
        <v>30000000</v>
      </c>
      <c r="M234" s="191">
        <v>2837249683.5</v>
      </c>
      <c r="N234" s="191" t="s">
        <v>212</v>
      </c>
      <c r="O234" s="191">
        <v>2976899261.7</v>
      </c>
      <c r="P234" s="191">
        <v>30000000</v>
      </c>
      <c r="Q234" s="187" t="s">
        <v>636</v>
      </c>
      <c r="R234" s="187" t="s">
        <v>712</v>
      </c>
      <c r="S234" s="187" t="s">
        <v>596</v>
      </c>
      <c r="T234" s="187" t="s">
        <v>248</v>
      </c>
      <c r="U234" s="187" t="s">
        <v>648</v>
      </c>
      <c r="V234" s="187"/>
    </row>
    <row r="235" spans="1:22" s="185" customFormat="1" ht="15.75" customHeight="1" outlineLevel="2">
      <c r="A235" s="187" t="s">
        <v>468</v>
      </c>
      <c r="B235" s="187" t="s">
        <v>629</v>
      </c>
      <c r="C235" s="188" t="s">
        <v>478</v>
      </c>
      <c r="D235" s="188" t="s">
        <v>479</v>
      </c>
      <c r="E235" s="189" t="s">
        <v>480</v>
      </c>
      <c r="F235" s="189" t="s">
        <v>481</v>
      </c>
      <c r="G235" s="190" t="s">
        <v>217</v>
      </c>
      <c r="H235" s="191">
        <v>31100000</v>
      </c>
      <c r="I235" s="191">
        <v>31100000</v>
      </c>
      <c r="J235" s="191">
        <v>26319240.8</v>
      </c>
      <c r="K235" s="191">
        <v>3931683.45</v>
      </c>
      <c r="L235" s="191">
        <v>22387557.35</v>
      </c>
      <c r="M235" s="191">
        <v>2489141920.992</v>
      </c>
      <c r="N235" s="191">
        <v>383484479.46</v>
      </c>
      <c r="O235" s="191">
        <v>2221516764.883</v>
      </c>
      <c r="P235" s="191">
        <v>22387557.35</v>
      </c>
      <c r="Q235" s="187" t="s">
        <v>636</v>
      </c>
      <c r="R235" s="187" t="s">
        <v>712</v>
      </c>
      <c r="S235" s="187" t="s">
        <v>596</v>
      </c>
      <c r="T235" s="187" t="s">
        <v>248</v>
      </c>
      <c r="U235" s="187" t="s">
        <v>648</v>
      </c>
      <c r="V235" s="187"/>
    </row>
    <row r="236" spans="1:22" s="185" customFormat="1" ht="15.75" customHeight="1" outlineLevel="2">
      <c r="A236" s="187" t="s">
        <v>468</v>
      </c>
      <c r="B236" s="187" t="s">
        <v>629</v>
      </c>
      <c r="C236" s="188" t="s">
        <v>465</v>
      </c>
      <c r="D236" s="188" t="s">
        <v>466</v>
      </c>
      <c r="E236" s="189" t="s">
        <v>467</v>
      </c>
      <c r="F236" s="189" t="s">
        <v>267</v>
      </c>
      <c r="G236" s="190" t="s">
        <v>217</v>
      </c>
      <c r="H236" s="191">
        <v>10000000</v>
      </c>
      <c r="I236" s="191">
        <v>10000000</v>
      </c>
      <c r="J236" s="191">
        <v>1866205</v>
      </c>
      <c r="K236" s="191" t="s">
        <v>212</v>
      </c>
      <c r="L236" s="191">
        <v>1866205</v>
      </c>
      <c r="M236" s="191">
        <v>176496318.187</v>
      </c>
      <c r="N236" s="191" t="s">
        <v>212</v>
      </c>
      <c r="O236" s="191">
        <v>185183476.223</v>
      </c>
      <c r="P236" s="191">
        <v>1866205</v>
      </c>
      <c r="Q236" s="187" t="s">
        <v>636</v>
      </c>
      <c r="R236" s="187" t="s">
        <v>712</v>
      </c>
      <c r="S236" s="187" t="s">
        <v>649</v>
      </c>
      <c r="T236" s="187" t="s">
        <v>313</v>
      </c>
      <c r="U236" s="187" t="s">
        <v>648</v>
      </c>
      <c r="V236" s="187"/>
    </row>
    <row r="237" spans="1:22" s="185" customFormat="1" ht="15.75" customHeight="1" outlineLevel="2">
      <c r="A237" s="187" t="s">
        <v>468</v>
      </c>
      <c r="B237" s="187" t="s">
        <v>629</v>
      </c>
      <c r="C237" s="188" t="s">
        <v>482</v>
      </c>
      <c r="D237" s="188" t="s">
        <v>483</v>
      </c>
      <c r="E237" s="189" t="s">
        <v>484</v>
      </c>
      <c r="F237" s="189" t="s">
        <v>259</v>
      </c>
      <c r="G237" s="190" t="s">
        <v>217</v>
      </c>
      <c r="H237" s="191">
        <v>15000000</v>
      </c>
      <c r="I237" s="191">
        <v>15000000</v>
      </c>
      <c r="J237" s="191">
        <v>2436615.01</v>
      </c>
      <c r="K237" s="191">
        <v>8019.88</v>
      </c>
      <c r="L237" s="191">
        <v>2428595.13</v>
      </c>
      <c r="M237" s="191">
        <v>230442838.864</v>
      </c>
      <c r="N237" s="191">
        <v>786950.94</v>
      </c>
      <c r="O237" s="191">
        <v>240989434.982</v>
      </c>
      <c r="P237" s="191">
        <v>2428595.13</v>
      </c>
      <c r="Q237" s="187" t="s">
        <v>636</v>
      </c>
      <c r="R237" s="187" t="s">
        <v>712</v>
      </c>
      <c r="S237" s="187" t="s">
        <v>649</v>
      </c>
      <c r="T237" s="187" t="s">
        <v>278</v>
      </c>
      <c r="U237" s="187" t="s">
        <v>648</v>
      </c>
      <c r="V237" s="187"/>
    </row>
    <row r="238" spans="1:22" s="198" customFormat="1" ht="15.75" customHeight="1" outlineLevel="1">
      <c r="A238" s="193" t="s">
        <v>75</v>
      </c>
      <c r="B238" s="193"/>
      <c r="C238" s="194"/>
      <c r="D238" s="194"/>
      <c r="E238" s="195"/>
      <c r="F238" s="195"/>
      <c r="G238" s="196"/>
      <c r="H238" s="197"/>
      <c r="I238" s="197">
        <f aca="true" t="shared" si="20" ref="I238:O238">SUBTOTAL(9,I232:I237)</f>
        <v>97350000</v>
      </c>
      <c r="J238" s="197">
        <f t="shared" si="20"/>
        <v>67329060.81</v>
      </c>
      <c r="K238" s="197">
        <f t="shared" si="20"/>
        <v>7317064.680000001</v>
      </c>
      <c r="L238" s="197">
        <f t="shared" si="20"/>
        <v>59994357.480000004</v>
      </c>
      <c r="M238" s="197">
        <f t="shared" si="20"/>
        <v>6367645215.784</v>
      </c>
      <c r="N238" s="197">
        <f t="shared" si="20"/>
        <v>711232332.1600001</v>
      </c>
      <c r="O238" s="197">
        <f t="shared" si="20"/>
        <v>5953238616.28</v>
      </c>
      <c r="P238" s="197"/>
      <c r="Q238" s="193"/>
      <c r="R238" s="193"/>
      <c r="S238" s="193"/>
      <c r="T238" s="193"/>
      <c r="U238" s="193"/>
      <c r="V238" s="193"/>
    </row>
    <row r="239" spans="1:22" s="185" customFormat="1" ht="15.75" customHeight="1" outlineLevel="2">
      <c r="A239" s="187" t="s">
        <v>487</v>
      </c>
      <c r="B239" s="187" t="s">
        <v>630</v>
      </c>
      <c r="C239" s="188" t="s">
        <v>589</v>
      </c>
      <c r="D239" s="188" t="s">
        <v>590</v>
      </c>
      <c r="E239" s="189" t="s">
        <v>591</v>
      </c>
      <c r="F239" s="189" t="s">
        <v>277</v>
      </c>
      <c r="G239" s="190" t="s">
        <v>485</v>
      </c>
      <c r="H239" s="191">
        <v>500000000</v>
      </c>
      <c r="I239" s="191">
        <v>133324445.03699754</v>
      </c>
      <c r="J239" s="191">
        <v>125671006.765</v>
      </c>
      <c r="K239" s="191" t="s">
        <v>212</v>
      </c>
      <c r="L239" s="191">
        <v>125671006.765</v>
      </c>
      <c r="M239" s="191">
        <v>11885334138.985</v>
      </c>
      <c r="N239" s="191" t="s">
        <v>212</v>
      </c>
      <c r="O239" s="191">
        <v>12470330908.542</v>
      </c>
      <c r="P239" s="191">
        <v>471297693.121</v>
      </c>
      <c r="Q239" s="187" t="s">
        <v>636</v>
      </c>
      <c r="R239" s="187" t="s">
        <v>235</v>
      </c>
      <c r="S239" s="187" t="s">
        <v>235</v>
      </c>
      <c r="T239" s="187" t="s">
        <v>234</v>
      </c>
      <c r="U239" s="187" t="s">
        <v>653</v>
      </c>
      <c r="V239" s="187"/>
    </row>
    <row r="240" spans="1:23" s="185" customFormat="1" ht="15.75" customHeight="1" outlineLevel="2">
      <c r="A240" s="187" t="s">
        <v>487</v>
      </c>
      <c r="B240" s="187" t="s">
        <v>629</v>
      </c>
      <c r="C240" s="188" t="s">
        <v>879</v>
      </c>
      <c r="D240" s="188" t="s">
        <v>880</v>
      </c>
      <c r="E240" s="189" t="s">
        <v>881</v>
      </c>
      <c r="F240" s="189" t="s">
        <v>882</v>
      </c>
      <c r="G240" s="190" t="s">
        <v>217</v>
      </c>
      <c r="H240" s="191">
        <v>100000000</v>
      </c>
      <c r="I240" s="191">
        <v>100000000</v>
      </c>
      <c r="J240" s="191" t="s">
        <v>212</v>
      </c>
      <c r="K240" s="191">
        <v>49650205.11</v>
      </c>
      <c r="L240" s="191">
        <v>50349794.89</v>
      </c>
      <c r="M240" s="191" t="s">
        <v>212</v>
      </c>
      <c r="N240" s="191">
        <v>4884747215.2</v>
      </c>
      <c r="O240" s="191">
        <v>4996208907.826</v>
      </c>
      <c r="P240" s="191">
        <v>50349794.89</v>
      </c>
      <c r="Q240" s="187" t="s">
        <v>878</v>
      </c>
      <c r="R240" s="187" t="s">
        <v>52</v>
      </c>
      <c r="S240" s="187" t="s">
        <v>219</v>
      </c>
      <c r="T240" s="187" t="s">
        <v>840</v>
      </c>
      <c r="U240" s="187" t="s">
        <v>653</v>
      </c>
      <c r="V240" s="187"/>
      <c r="W240" s="185">
        <v>23.34</v>
      </c>
    </row>
    <row r="241" spans="1:22" s="185" customFormat="1" ht="15.75" customHeight="1" outlineLevel="2">
      <c r="A241" s="187" t="s">
        <v>487</v>
      </c>
      <c r="B241" s="187" t="s">
        <v>629</v>
      </c>
      <c r="C241" s="188" t="s">
        <v>26</v>
      </c>
      <c r="D241" s="188" t="s">
        <v>27</v>
      </c>
      <c r="E241" s="189" t="s">
        <v>28</v>
      </c>
      <c r="F241" s="189" t="s">
        <v>29</v>
      </c>
      <c r="G241" s="190" t="s">
        <v>217</v>
      </c>
      <c r="H241" s="191">
        <v>100000000</v>
      </c>
      <c r="I241" s="191">
        <v>100000000</v>
      </c>
      <c r="J241" s="191">
        <v>289679.8</v>
      </c>
      <c r="K241" s="191" t="s">
        <v>212</v>
      </c>
      <c r="L241" s="191">
        <v>289679.8</v>
      </c>
      <c r="M241" s="191">
        <v>27396464.029</v>
      </c>
      <c r="N241" s="191" t="s">
        <v>212</v>
      </c>
      <c r="O241" s="191">
        <v>28744919.425</v>
      </c>
      <c r="P241" s="191">
        <v>289679.8</v>
      </c>
      <c r="Q241" s="187" t="s">
        <v>635</v>
      </c>
      <c r="R241" s="187" t="s">
        <v>289</v>
      </c>
      <c r="S241" s="187" t="s">
        <v>219</v>
      </c>
      <c r="T241" s="187" t="s">
        <v>920</v>
      </c>
      <c r="U241" s="187" t="s">
        <v>653</v>
      </c>
      <c r="V241" s="187"/>
    </row>
    <row r="242" spans="1:22" s="185" customFormat="1" ht="15.75" customHeight="1" outlineLevel="2">
      <c r="A242" s="187" t="s">
        <v>487</v>
      </c>
      <c r="B242" s="187" t="s">
        <v>629</v>
      </c>
      <c r="C242" s="188" t="s">
        <v>577</v>
      </c>
      <c r="D242" s="188" t="s">
        <v>578</v>
      </c>
      <c r="E242" s="189" t="s">
        <v>579</v>
      </c>
      <c r="F242" s="189" t="s">
        <v>580</v>
      </c>
      <c r="G242" s="190" t="s">
        <v>217</v>
      </c>
      <c r="H242" s="191">
        <v>100000000</v>
      </c>
      <c r="I242" s="191">
        <v>100000000</v>
      </c>
      <c r="J242" s="191">
        <v>27294699.92</v>
      </c>
      <c r="K242" s="191">
        <v>27272564</v>
      </c>
      <c r="L242" s="191">
        <v>22135.92</v>
      </c>
      <c r="M242" s="191">
        <v>2581395956.975</v>
      </c>
      <c r="N242" s="191">
        <v>2588845734.99</v>
      </c>
      <c r="O242" s="191">
        <v>2196546.797</v>
      </c>
      <c r="P242" s="191">
        <v>22135.92</v>
      </c>
      <c r="Q242" s="187" t="s">
        <v>878</v>
      </c>
      <c r="R242" s="187" t="s">
        <v>52</v>
      </c>
      <c r="S242" s="187" t="s">
        <v>219</v>
      </c>
      <c r="T242" s="187" t="s">
        <v>920</v>
      </c>
      <c r="U242" s="187" t="s">
        <v>653</v>
      </c>
      <c r="V242" s="187"/>
    </row>
    <row r="243" spans="1:22" s="185" customFormat="1" ht="15.75" customHeight="1" outlineLevel="2">
      <c r="A243" s="187" t="s">
        <v>487</v>
      </c>
      <c r="B243" s="187" t="s">
        <v>629</v>
      </c>
      <c r="C243" s="188">
        <v>39722</v>
      </c>
      <c r="D243" s="188" t="s">
        <v>486</v>
      </c>
      <c r="E243" s="189" t="s">
        <v>198</v>
      </c>
      <c r="F243" s="189" t="s">
        <v>263</v>
      </c>
      <c r="G243" s="190" t="s">
        <v>485</v>
      </c>
      <c r="H243" s="191">
        <v>150000000</v>
      </c>
      <c r="I243" s="191">
        <v>39997333.511099264</v>
      </c>
      <c r="J243" s="191">
        <v>31022592.057</v>
      </c>
      <c r="K243" s="191">
        <v>3143755.75</v>
      </c>
      <c r="L243" s="191">
        <v>27878779.775</v>
      </c>
      <c r="M243" s="191">
        <v>2933961316.458</v>
      </c>
      <c r="N243" s="191">
        <v>304410387.45</v>
      </c>
      <c r="O243" s="191">
        <v>2766410630.945</v>
      </c>
      <c r="P243" s="191">
        <v>104552393.85</v>
      </c>
      <c r="Q243" s="187" t="s">
        <v>636</v>
      </c>
      <c r="R243" s="187" t="s">
        <v>712</v>
      </c>
      <c r="S243" s="187" t="s">
        <v>596</v>
      </c>
      <c r="T243" s="187" t="s">
        <v>248</v>
      </c>
      <c r="U243" s="187" t="s">
        <v>653</v>
      </c>
      <c r="V243" s="187"/>
    </row>
    <row r="244" spans="1:22" s="185" customFormat="1" ht="15.75" customHeight="1" outlineLevel="2">
      <c r="A244" s="187" t="s">
        <v>487</v>
      </c>
      <c r="B244" s="187" t="s">
        <v>629</v>
      </c>
      <c r="C244" s="188" t="s">
        <v>488</v>
      </c>
      <c r="D244" s="188" t="s">
        <v>489</v>
      </c>
      <c r="E244" s="189" t="s">
        <v>490</v>
      </c>
      <c r="F244" s="189" t="s">
        <v>491</v>
      </c>
      <c r="G244" s="190" t="s">
        <v>485</v>
      </c>
      <c r="H244" s="191">
        <v>300000000</v>
      </c>
      <c r="I244" s="191">
        <v>79994667.02219853</v>
      </c>
      <c r="J244" s="191">
        <v>60910821.103</v>
      </c>
      <c r="K244" s="191">
        <v>8321463.75</v>
      </c>
      <c r="L244" s="191">
        <v>52589458.556</v>
      </c>
      <c r="M244" s="191">
        <v>5760640263.169</v>
      </c>
      <c r="N244" s="191">
        <v>801198410.8</v>
      </c>
      <c r="O244" s="191">
        <v>5218450678.295</v>
      </c>
      <c r="P244" s="191">
        <v>197223616.95</v>
      </c>
      <c r="Q244" s="187" t="s">
        <v>636</v>
      </c>
      <c r="R244" s="187" t="s">
        <v>712</v>
      </c>
      <c r="S244" s="187" t="s">
        <v>596</v>
      </c>
      <c r="T244" s="187" t="s">
        <v>248</v>
      </c>
      <c r="U244" s="187" t="s">
        <v>653</v>
      </c>
      <c r="V244" s="187"/>
    </row>
    <row r="245" spans="1:22" s="198" customFormat="1" ht="15.75" customHeight="1" outlineLevel="1">
      <c r="A245" s="193" t="s">
        <v>76</v>
      </c>
      <c r="B245" s="193"/>
      <c r="C245" s="194"/>
      <c r="D245" s="194"/>
      <c r="E245" s="195"/>
      <c r="F245" s="195"/>
      <c r="G245" s="196"/>
      <c r="H245" s="197"/>
      <c r="I245" s="197">
        <f aca="true" t="shared" si="21" ref="I245:O245">SUBTOTAL(9,I239:I244)</f>
        <v>553316445.5702953</v>
      </c>
      <c r="J245" s="197">
        <f t="shared" si="21"/>
        <v>245188799.64500004</v>
      </c>
      <c r="K245" s="197">
        <f t="shared" si="21"/>
        <v>88387988.61</v>
      </c>
      <c r="L245" s="197">
        <f t="shared" si="21"/>
        <v>256800855.706</v>
      </c>
      <c r="M245" s="197">
        <f t="shared" si="21"/>
        <v>23188728139.615997</v>
      </c>
      <c r="N245" s="197">
        <f t="shared" si="21"/>
        <v>8579201748.44</v>
      </c>
      <c r="O245" s="197">
        <f t="shared" si="21"/>
        <v>25482342591.83</v>
      </c>
      <c r="P245" s="197"/>
      <c r="Q245" s="193"/>
      <c r="R245" s="193"/>
      <c r="S245" s="193"/>
      <c r="T245" s="193"/>
      <c r="U245" s="193"/>
      <c r="V245" s="193"/>
    </row>
    <row r="246" spans="1:22" s="185" customFormat="1" ht="15.75" customHeight="1" outlineLevel="2">
      <c r="A246" s="187" t="s">
        <v>1024</v>
      </c>
      <c r="B246" s="187" t="s">
        <v>630</v>
      </c>
      <c r="C246" s="188" t="s">
        <v>1025</v>
      </c>
      <c r="D246" s="188" t="s">
        <v>1026</v>
      </c>
      <c r="E246" s="189" t="s">
        <v>1027</v>
      </c>
      <c r="F246" s="189" t="s">
        <v>231</v>
      </c>
      <c r="G246" s="190" t="s">
        <v>1028</v>
      </c>
      <c r="H246" s="191">
        <v>1390000</v>
      </c>
      <c r="I246" s="191">
        <v>1471288.7007144748</v>
      </c>
      <c r="J246" s="191">
        <v>1454811.869</v>
      </c>
      <c r="K246" s="191" t="s">
        <v>212</v>
      </c>
      <c r="L246" s="191">
        <v>1471288.701</v>
      </c>
      <c r="M246" s="191">
        <v>137588817.139</v>
      </c>
      <c r="N246" s="191" t="s">
        <v>212</v>
      </c>
      <c r="O246" s="191">
        <v>145995941.563</v>
      </c>
      <c r="P246" s="191">
        <v>1390000</v>
      </c>
      <c r="Q246" s="187" t="s">
        <v>636</v>
      </c>
      <c r="R246" s="187" t="s">
        <v>712</v>
      </c>
      <c r="S246" s="187" t="s">
        <v>1029</v>
      </c>
      <c r="T246" s="187" t="s">
        <v>786</v>
      </c>
      <c r="U246" s="187" t="s">
        <v>653</v>
      </c>
      <c r="V246" s="187"/>
    </row>
    <row r="247" spans="1:22" s="198" customFormat="1" ht="15.75" customHeight="1" outlineLevel="1">
      <c r="A247" s="193" t="s">
        <v>1151</v>
      </c>
      <c r="B247" s="193"/>
      <c r="C247" s="194"/>
      <c r="D247" s="194"/>
      <c r="E247" s="195"/>
      <c r="F247" s="195"/>
      <c r="G247" s="196"/>
      <c r="H247" s="197"/>
      <c r="I247" s="197">
        <f aca="true" t="shared" si="22" ref="I247:O247">SUBTOTAL(9,I246:I246)</f>
        <v>1471288.7007144748</v>
      </c>
      <c r="J247" s="197">
        <f t="shared" si="22"/>
        <v>1454811.869</v>
      </c>
      <c r="K247" s="197">
        <f t="shared" si="22"/>
        <v>0</v>
      </c>
      <c r="L247" s="197">
        <f t="shared" si="22"/>
        <v>1471288.701</v>
      </c>
      <c r="M247" s="197">
        <f t="shared" si="22"/>
        <v>137588817.139</v>
      </c>
      <c r="N247" s="197">
        <f t="shared" si="22"/>
        <v>0</v>
      </c>
      <c r="O247" s="197">
        <f t="shared" si="22"/>
        <v>145995941.563</v>
      </c>
      <c r="P247" s="197"/>
      <c r="Q247" s="193"/>
      <c r="R247" s="193"/>
      <c r="S247" s="193"/>
      <c r="T247" s="193"/>
      <c r="U247" s="193"/>
      <c r="V247" s="193"/>
    </row>
    <row r="248" spans="1:22" s="185" customFormat="1" ht="15.75" customHeight="1" outlineLevel="2">
      <c r="A248" s="187" t="s">
        <v>761</v>
      </c>
      <c r="B248" s="187" t="s">
        <v>630</v>
      </c>
      <c r="C248" s="188" t="s">
        <v>8</v>
      </c>
      <c r="D248" s="188" t="s">
        <v>9</v>
      </c>
      <c r="E248" s="189" t="s">
        <v>10</v>
      </c>
      <c r="F248" s="189" t="s">
        <v>11</v>
      </c>
      <c r="G248" s="190" t="s">
        <v>236</v>
      </c>
      <c r="H248" s="191">
        <v>10000000</v>
      </c>
      <c r="I248" s="191">
        <v>15231499.911596375</v>
      </c>
      <c r="J248" s="191">
        <v>15603000.014</v>
      </c>
      <c r="K248" s="191" t="s">
        <v>212</v>
      </c>
      <c r="L248" s="191">
        <v>15231499.912</v>
      </c>
      <c r="M248" s="191">
        <v>1475653561.691</v>
      </c>
      <c r="N248" s="191" t="s">
        <v>212</v>
      </c>
      <c r="O248" s="191">
        <v>1511421361.38</v>
      </c>
      <c r="P248" s="191">
        <v>10000000</v>
      </c>
      <c r="Q248" s="187" t="s">
        <v>636</v>
      </c>
      <c r="R248" s="187" t="s">
        <v>712</v>
      </c>
      <c r="S248" s="187" t="s">
        <v>228</v>
      </c>
      <c r="T248" s="187" t="s">
        <v>817</v>
      </c>
      <c r="U248" s="187" t="s">
        <v>653</v>
      </c>
      <c r="V248" s="187"/>
    </row>
    <row r="249" spans="1:22" s="185" customFormat="1" ht="15.75" customHeight="1" outlineLevel="2">
      <c r="A249" s="187" t="s">
        <v>761</v>
      </c>
      <c r="B249" s="187" t="s">
        <v>630</v>
      </c>
      <c r="C249" s="188" t="s">
        <v>120</v>
      </c>
      <c r="D249" s="188" t="s">
        <v>121</v>
      </c>
      <c r="E249" s="189" t="s">
        <v>122</v>
      </c>
      <c r="F249" s="189" t="s">
        <v>123</v>
      </c>
      <c r="G249" s="190" t="s">
        <v>236</v>
      </c>
      <c r="H249" s="191">
        <v>203500000</v>
      </c>
      <c r="I249" s="191">
        <v>309961023.2009862</v>
      </c>
      <c r="J249" s="191">
        <v>294116550.26</v>
      </c>
      <c r="K249" s="191">
        <v>28406795.008</v>
      </c>
      <c r="L249" s="191">
        <v>258630868.499</v>
      </c>
      <c r="M249" s="191">
        <v>27816069637.882</v>
      </c>
      <c r="N249" s="191">
        <v>2786085006.242</v>
      </c>
      <c r="O249" s="191">
        <v>25663934716.241</v>
      </c>
      <c r="P249" s="191">
        <v>169800000</v>
      </c>
      <c r="Q249" s="187" t="s">
        <v>636</v>
      </c>
      <c r="R249" s="187" t="s">
        <v>712</v>
      </c>
      <c r="S249" s="187" t="s">
        <v>228</v>
      </c>
      <c r="T249" s="187" t="s">
        <v>786</v>
      </c>
      <c r="U249" s="187" t="s">
        <v>653</v>
      </c>
      <c r="V249" s="187"/>
    </row>
    <row r="250" spans="1:22" s="185" customFormat="1" ht="15.75" customHeight="1" outlineLevel="2">
      <c r="A250" s="187" t="s">
        <v>761</v>
      </c>
      <c r="B250" s="187" t="s">
        <v>630</v>
      </c>
      <c r="C250" s="188">
        <v>10766</v>
      </c>
      <c r="D250" s="188" t="s">
        <v>603</v>
      </c>
      <c r="E250" s="189" t="s">
        <v>600</v>
      </c>
      <c r="F250" s="189" t="s">
        <v>736</v>
      </c>
      <c r="G250" s="190" t="s">
        <v>236</v>
      </c>
      <c r="H250" s="191">
        <v>80000000</v>
      </c>
      <c r="I250" s="191">
        <v>121851999.292771</v>
      </c>
      <c r="J250" s="191">
        <v>26525100.023</v>
      </c>
      <c r="K250" s="191">
        <v>21656849.95</v>
      </c>
      <c r="L250" s="191">
        <v>14926869.913</v>
      </c>
      <c r="M250" s="191">
        <v>2508611054.875</v>
      </c>
      <c r="N250" s="191">
        <v>2080526000</v>
      </c>
      <c r="O250" s="191">
        <v>1481192934.153</v>
      </c>
      <c r="P250" s="191">
        <v>9800000</v>
      </c>
      <c r="Q250" s="187" t="s">
        <v>635</v>
      </c>
      <c r="R250" s="187" t="s">
        <v>237</v>
      </c>
      <c r="S250" s="187" t="s">
        <v>228</v>
      </c>
      <c r="T250" s="187" t="s">
        <v>253</v>
      </c>
      <c r="U250" s="187" t="s">
        <v>653</v>
      </c>
      <c r="V250" s="187"/>
    </row>
    <row r="251" spans="1:22" s="185" customFormat="1" ht="15.75" customHeight="1" outlineLevel="2">
      <c r="A251" s="187" t="s">
        <v>761</v>
      </c>
      <c r="B251" s="187" t="s">
        <v>630</v>
      </c>
      <c r="C251" s="188">
        <v>10767</v>
      </c>
      <c r="D251" s="188" t="s">
        <v>605</v>
      </c>
      <c r="E251" s="189" t="s">
        <v>600</v>
      </c>
      <c r="F251" s="189" t="s">
        <v>224</v>
      </c>
      <c r="G251" s="190" t="s">
        <v>236</v>
      </c>
      <c r="H251" s="191">
        <v>2000000</v>
      </c>
      <c r="I251" s="191">
        <v>3046299.982319275</v>
      </c>
      <c r="J251" s="191">
        <v>3120600.003</v>
      </c>
      <c r="K251" s="191" t="s">
        <v>212</v>
      </c>
      <c r="L251" s="191">
        <v>3046299.982</v>
      </c>
      <c r="M251" s="191">
        <v>295130712.338</v>
      </c>
      <c r="N251" s="191" t="s">
        <v>212</v>
      </c>
      <c r="O251" s="191">
        <v>302284272.276</v>
      </c>
      <c r="P251" s="191">
        <v>2000000</v>
      </c>
      <c r="Q251" s="187" t="s">
        <v>636</v>
      </c>
      <c r="R251" s="187" t="s">
        <v>712</v>
      </c>
      <c r="S251" s="187" t="s">
        <v>228</v>
      </c>
      <c r="T251" s="187" t="s">
        <v>253</v>
      </c>
      <c r="U251" s="187" t="s">
        <v>653</v>
      </c>
      <c r="V251" s="187"/>
    </row>
    <row r="252" spans="1:22" s="185" customFormat="1" ht="15.75" customHeight="1" outlineLevel="2">
      <c r="A252" s="187" t="s">
        <v>761</v>
      </c>
      <c r="B252" s="187" t="s">
        <v>630</v>
      </c>
      <c r="C252" s="188" t="s">
        <v>894</v>
      </c>
      <c r="D252" s="188" t="s">
        <v>895</v>
      </c>
      <c r="E252" s="189" t="s">
        <v>857</v>
      </c>
      <c r="F252" s="189" t="s">
        <v>259</v>
      </c>
      <c r="G252" s="190" t="s">
        <v>236</v>
      </c>
      <c r="H252" s="191">
        <v>2000000</v>
      </c>
      <c r="I252" s="191">
        <v>3046299.982319275</v>
      </c>
      <c r="J252" s="191" t="s">
        <v>212</v>
      </c>
      <c r="K252" s="191" t="s">
        <v>212</v>
      </c>
      <c r="L252" s="191">
        <v>3046299.982</v>
      </c>
      <c r="M252" s="191" t="s">
        <v>212</v>
      </c>
      <c r="N252" s="191" t="s">
        <v>212</v>
      </c>
      <c r="O252" s="191">
        <v>302284272.276</v>
      </c>
      <c r="P252" s="191">
        <v>2000000</v>
      </c>
      <c r="Q252" s="187" t="s">
        <v>636</v>
      </c>
      <c r="R252" s="187" t="s">
        <v>712</v>
      </c>
      <c r="S252" s="187" t="s">
        <v>228</v>
      </c>
      <c r="T252" s="187" t="s">
        <v>253</v>
      </c>
      <c r="U252" s="187" t="s">
        <v>653</v>
      </c>
      <c r="V252" s="187"/>
    </row>
    <row r="253" spans="1:22" s="185" customFormat="1" ht="15.75" customHeight="1" outlineLevel="2">
      <c r="A253" s="187" t="s">
        <v>761</v>
      </c>
      <c r="B253" s="187" t="s">
        <v>630</v>
      </c>
      <c r="C253" s="188" t="s">
        <v>896</v>
      </c>
      <c r="D253" s="188" t="s">
        <v>897</v>
      </c>
      <c r="E253" s="189" t="s">
        <v>898</v>
      </c>
      <c r="F253" s="189" t="s">
        <v>899</v>
      </c>
      <c r="G253" s="190" t="s">
        <v>236</v>
      </c>
      <c r="H253" s="191">
        <v>350300000</v>
      </c>
      <c r="I253" s="191">
        <v>533559441.903221</v>
      </c>
      <c r="J253" s="191" t="s">
        <v>212</v>
      </c>
      <c r="K253" s="191">
        <v>38258750.017</v>
      </c>
      <c r="L253" s="191">
        <v>495480692.124</v>
      </c>
      <c r="M253" s="191" t="s">
        <v>212</v>
      </c>
      <c r="N253" s="191">
        <v>3711577500</v>
      </c>
      <c r="O253" s="191">
        <v>49166536885.708</v>
      </c>
      <c r="P253" s="191">
        <v>325300000</v>
      </c>
      <c r="Q253" s="187" t="s">
        <v>636</v>
      </c>
      <c r="R253" s="187" t="s">
        <v>712</v>
      </c>
      <c r="S253" s="187" t="s">
        <v>228</v>
      </c>
      <c r="T253" s="187" t="s">
        <v>253</v>
      </c>
      <c r="U253" s="187" t="s">
        <v>653</v>
      </c>
      <c r="V253" s="187"/>
    </row>
    <row r="254" spans="1:22" s="185" customFormat="1" ht="15.75" customHeight="1" outlineLevel="2">
      <c r="A254" s="187" t="s">
        <v>761</v>
      </c>
      <c r="B254" s="187" t="s">
        <v>630</v>
      </c>
      <c r="C254" s="188">
        <v>10266</v>
      </c>
      <c r="D254" s="188" t="s">
        <v>593</v>
      </c>
      <c r="E254" s="189" t="s">
        <v>594</v>
      </c>
      <c r="F254" s="189" t="s">
        <v>595</v>
      </c>
      <c r="G254" s="190" t="s">
        <v>236</v>
      </c>
      <c r="H254" s="191">
        <v>50000000</v>
      </c>
      <c r="I254" s="191">
        <v>76157499.55798188</v>
      </c>
      <c r="J254" s="191">
        <v>31986150.028</v>
      </c>
      <c r="K254" s="191" t="s">
        <v>212</v>
      </c>
      <c r="L254" s="191">
        <v>31224574.819</v>
      </c>
      <c r="M254" s="191">
        <v>3025089801.467</v>
      </c>
      <c r="N254" s="191" t="s">
        <v>212</v>
      </c>
      <c r="O254" s="191">
        <v>3098413790.83</v>
      </c>
      <c r="P254" s="191">
        <v>20500000</v>
      </c>
      <c r="Q254" s="187" t="s">
        <v>635</v>
      </c>
      <c r="R254" s="187" t="s">
        <v>237</v>
      </c>
      <c r="S254" s="187" t="s">
        <v>232</v>
      </c>
      <c r="T254" s="187" t="s">
        <v>222</v>
      </c>
      <c r="U254" s="187" t="s">
        <v>653</v>
      </c>
      <c r="V254" s="187"/>
    </row>
    <row r="255" spans="1:22" s="185" customFormat="1" ht="15.75" customHeight="1" outlineLevel="2">
      <c r="A255" s="187" t="s">
        <v>761</v>
      </c>
      <c r="B255" s="187" t="s">
        <v>630</v>
      </c>
      <c r="C255" s="188" t="s">
        <v>606</v>
      </c>
      <c r="D255" s="188" t="s">
        <v>607</v>
      </c>
      <c r="E255" s="189" t="s">
        <v>608</v>
      </c>
      <c r="F255" s="189" t="s">
        <v>762</v>
      </c>
      <c r="G255" s="190" t="s">
        <v>236</v>
      </c>
      <c r="H255" s="191">
        <v>1543801</v>
      </c>
      <c r="I255" s="191">
        <v>2351440.4795022397</v>
      </c>
      <c r="J255" s="191">
        <v>552113.716</v>
      </c>
      <c r="K255" s="191" t="s">
        <v>212</v>
      </c>
      <c r="L255" s="191">
        <v>538968.148</v>
      </c>
      <c r="M255" s="191">
        <v>52216148.846</v>
      </c>
      <c r="N255" s="191" t="s">
        <v>212</v>
      </c>
      <c r="O255" s="191">
        <v>53481796.015</v>
      </c>
      <c r="P255" s="191">
        <v>353851</v>
      </c>
      <c r="Q255" s="187" t="s">
        <v>636</v>
      </c>
      <c r="R255" s="187" t="s">
        <v>712</v>
      </c>
      <c r="S255" s="187" t="s">
        <v>232</v>
      </c>
      <c r="T255" s="187" t="s">
        <v>222</v>
      </c>
      <c r="U255" s="187" t="s">
        <v>653</v>
      </c>
      <c r="V255" s="187"/>
    </row>
    <row r="256" spans="1:22" s="185" customFormat="1" ht="15.75" customHeight="1" outlineLevel="2">
      <c r="A256" s="187" t="s">
        <v>761</v>
      </c>
      <c r="B256" s="187" t="s">
        <v>630</v>
      </c>
      <c r="C256" s="188" t="s">
        <v>891</v>
      </c>
      <c r="D256" s="188" t="s">
        <v>892</v>
      </c>
      <c r="E256" s="189" t="s">
        <v>893</v>
      </c>
      <c r="F256" s="189" t="s">
        <v>287</v>
      </c>
      <c r="G256" s="190" t="s">
        <v>236</v>
      </c>
      <c r="H256" s="191">
        <v>9000000</v>
      </c>
      <c r="I256" s="191">
        <v>13708349.920436738</v>
      </c>
      <c r="J256" s="191" t="s">
        <v>212</v>
      </c>
      <c r="K256" s="191" t="s">
        <v>212</v>
      </c>
      <c r="L256" s="191">
        <v>13708349.92</v>
      </c>
      <c r="M256" s="191" t="s">
        <v>212</v>
      </c>
      <c r="N256" s="191" t="s">
        <v>212</v>
      </c>
      <c r="O256" s="191">
        <v>1360279225.242</v>
      </c>
      <c r="P256" s="191">
        <v>9000000</v>
      </c>
      <c r="Q256" s="187" t="s">
        <v>636</v>
      </c>
      <c r="R256" s="187" t="s">
        <v>712</v>
      </c>
      <c r="S256" s="187" t="s">
        <v>232</v>
      </c>
      <c r="T256" s="187" t="s">
        <v>786</v>
      </c>
      <c r="U256" s="187" t="s">
        <v>653</v>
      </c>
      <c r="V256" s="187"/>
    </row>
    <row r="257" spans="1:22" s="185" customFormat="1" ht="15.75" customHeight="1" outlineLevel="2">
      <c r="A257" s="187" t="s">
        <v>761</v>
      </c>
      <c r="B257" s="187" t="s">
        <v>630</v>
      </c>
      <c r="C257" s="188" t="s">
        <v>12</v>
      </c>
      <c r="D257" s="188" t="s">
        <v>13</v>
      </c>
      <c r="E257" s="189" t="s">
        <v>14</v>
      </c>
      <c r="F257" s="189" t="s">
        <v>15</v>
      </c>
      <c r="G257" s="190" t="s">
        <v>236</v>
      </c>
      <c r="H257" s="191">
        <v>7000000</v>
      </c>
      <c r="I257" s="191">
        <v>10662049.938117463</v>
      </c>
      <c r="J257" s="191">
        <v>10890894.01</v>
      </c>
      <c r="K257" s="191" t="s">
        <v>212</v>
      </c>
      <c r="L257" s="191">
        <v>10631586.938</v>
      </c>
      <c r="M257" s="191">
        <v>1030006186.061</v>
      </c>
      <c r="N257" s="191" t="s">
        <v>212</v>
      </c>
      <c r="O257" s="191">
        <v>1054972110.244</v>
      </c>
      <c r="P257" s="191">
        <v>6980000</v>
      </c>
      <c r="Q257" s="187" t="s">
        <v>636</v>
      </c>
      <c r="R257" s="187" t="s">
        <v>712</v>
      </c>
      <c r="S257" s="187" t="s">
        <v>232</v>
      </c>
      <c r="T257" s="187" t="s">
        <v>529</v>
      </c>
      <c r="U257" s="187" t="s">
        <v>653</v>
      </c>
      <c r="V257" s="187"/>
    </row>
    <row r="258" spans="1:22" s="185" customFormat="1" ht="15.75" customHeight="1" outlineLevel="2">
      <c r="A258" s="187" t="s">
        <v>761</v>
      </c>
      <c r="B258" s="187" t="s">
        <v>630</v>
      </c>
      <c r="C258" s="188" t="s">
        <v>1034</v>
      </c>
      <c r="D258" s="188" t="s">
        <v>1035</v>
      </c>
      <c r="E258" s="189" t="s">
        <v>1036</v>
      </c>
      <c r="F258" s="189" t="s">
        <v>218</v>
      </c>
      <c r="G258" s="190" t="s">
        <v>217</v>
      </c>
      <c r="H258" s="191">
        <v>50000000</v>
      </c>
      <c r="I258" s="191">
        <v>50000000</v>
      </c>
      <c r="J258" s="191">
        <v>20269025.24</v>
      </c>
      <c r="K258" s="191" t="s">
        <v>212</v>
      </c>
      <c r="L258" s="191">
        <v>20269025.24</v>
      </c>
      <c r="M258" s="191">
        <v>1916942848.235</v>
      </c>
      <c r="N258" s="191" t="s">
        <v>212</v>
      </c>
      <c r="O258" s="191">
        <v>2011294875.744</v>
      </c>
      <c r="P258" s="191">
        <v>20269025.24</v>
      </c>
      <c r="Q258" s="187" t="s">
        <v>635</v>
      </c>
      <c r="R258" s="187" t="s">
        <v>237</v>
      </c>
      <c r="S258" s="187" t="s">
        <v>232</v>
      </c>
      <c r="T258" s="187" t="s">
        <v>253</v>
      </c>
      <c r="U258" s="187" t="s">
        <v>653</v>
      </c>
      <c r="V258" s="187"/>
    </row>
    <row r="259" spans="1:22" s="185" customFormat="1" ht="15.75" customHeight="1" outlineLevel="2">
      <c r="A259" s="187" t="s">
        <v>761</v>
      </c>
      <c r="B259" s="187" t="s">
        <v>630</v>
      </c>
      <c r="C259" s="188" t="s">
        <v>188</v>
      </c>
      <c r="D259" s="188" t="s">
        <v>189</v>
      </c>
      <c r="E259" s="189" t="s">
        <v>190</v>
      </c>
      <c r="F259" s="189" t="s">
        <v>60</v>
      </c>
      <c r="G259" s="190" t="s">
        <v>236</v>
      </c>
      <c r="H259" s="191">
        <v>25000000</v>
      </c>
      <c r="I259" s="191">
        <v>38078749.77899094</v>
      </c>
      <c r="J259" s="191">
        <v>30925146.027</v>
      </c>
      <c r="K259" s="191" t="s">
        <v>212</v>
      </c>
      <c r="L259" s="191">
        <v>30188832.825</v>
      </c>
      <c r="M259" s="191">
        <v>2924745359.272</v>
      </c>
      <c r="N259" s="191" t="s">
        <v>212</v>
      </c>
      <c r="O259" s="191">
        <v>2995637138.256</v>
      </c>
      <c r="P259" s="191">
        <v>19820000</v>
      </c>
      <c r="Q259" s="187" t="s">
        <v>636</v>
      </c>
      <c r="R259" s="187" t="s">
        <v>712</v>
      </c>
      <c r="S259" s="187" t="s">
        <v>232</v>
      </c>
      <c r="T259" s="187" t="s">
        <v>253</v>
      </c>
      <c r="U259" s="187" t="s">
        <v>653</v>
      </c>
      <c r="V259" s="187"/>
    </row>
    <row r="260" spans="1:22" s="185" customFormat="1" ht="15.75" customHeight="1" outlineLevel="2">
      <c r="A260" s="187" t="s">
        <v>761</v>
      </c>
      <c r="B260" s="187" t="s">
        <v>630</v>
      </c>
      <c r="C260" s="188" t="s">
        <v>1037</v>
      </c>
      <c r="D260" s="188" t="s">
        <v>1038</v>
      </c>
      <c r="E260" s="189" t="s">
        <v>1039</v>
      </c>
      <c r="F260" s="189" t="s">
        <v>277</v>
      </c>
      <c r="G260" s="190" t="s">
        <v>236</v>
      </c>
      <c r="H260" s="191">
        <v>11987941.25</v>
      </c>
      <c r="I260" s="191">
        <v>18259432.608959753</v>
      </c>
      <c r="J260" s="191">
        <v>40643.006</v>
      </c>
      <c r="K260" s="191">
        <v>40691.19</v>
      </c>
      <c r="L260" s="191" t="s">
        <v>212</v>
      </c>
      <c r="M260" s="191">
        <v>3843811.911</v>
      </c>
      <c r="N260" s="191">
        <v>3863142.637</v>
      </c>
      <c r="O260" s="191" t="s">
        <v>212</v>
      </c>
      <c r="P260" s="191" t="s">
        <v>212</v>
      </c>
      <c r="Q260" s="187" t="s">
        <v>636</v>
      </c>
      <c r="R260" s="187" t="s">
        <v>712</v>
      </c>
      <c r="S260" s="187" t="s">
        <v>232</v>
      </c>
      <c r="T260" s="187" t="s">
        <v>994</v>
      </c>
      <c r="U260" s="187" t="s">
        <v>653</v>
      </c>
      <c r="V260" s="187"/>
    </row>
    <row r="261" spans="1:22" s="185" customFormat="1" ht="15.75" customHeight="1" outlineLevel="2">
      <c r="A261" s="187" t="s">
        <v>761</v>
      </c>
      <c r="B261" s="187" t="s">
        <v>630</v>
      </c>
      <c r="C261" s="188">
        <v>10768</v>
      </c>
      <c r="D261" s="188" t="s">
        <v>650</v>
      </c>
      <c r="E261" s="189" t="s">
        <v>351</v>
      </c>
      <c r="F261" s="189" t="s">
        <v>651</v>
      </c>
      <c r="G261" s="190" t="s">
        <v>236</v>
      </c>
      <c r="H261" s="191">
        <v>5000000</v>
      </c>
      <c r="I261" s="191">
        <v>7615749.955798187</v>
      </c>
      <c r="J261" s="191">
        <v>7801500.007</v>
      </c>
      <c r="K261" s="191" t="s">
        <v>212</v>
      </c>
      <c r="L261" s="191">
        <v>7615749.956</v>
      </c>
      <c r="M261" s="191">
        <v>737826780.846</v>
      </c>
      <c r="N261" s="191" t="s">
        <v>212</v>
      </c>
      <c r="O261" s="191">
        <v>755710680.69</v>
      </c>
      <c r="P261" s="191">
        <v>5000000</v>
      </c>
      <c r="Q261" s="187" t="s">
        <v>636</v>
      </c>
      <c r="R261" s="187" t="s">
        <v>712</v>
      </c>
      <c r="S261" s="187" t="s">
        <v>232</v>
      </c>
      <c r="T261" s="187" t="s">
        <v>652</v>
      </c>
      <c r="U261" s="187" t="s">
        <v>653</v>
      </c>
      <c r="V261" s="187"/>
    </row>
    <row r="262" spans="1:22" s="185" customFormat="1" ht="15.75" customHeight="1" outlineLevel="2">
      <c r="A262" s="187" t="s">
        <v>761</v>
      </c>
      <c r="B262" s="187" t="s">
        <v>630</v>
      </c>
      <c r="C262" s="188" t="s">
        <v>887</v>
      </c>
      <c r="D262" s="188" t="s">
        <v>888</v>
      </c>
      <c r="E262" s="189" t="s">
        <v>889</v>
      </c>
      <c r="F262" s="189" t="s">
        <v>890</v>
      </c>
      <c r="G262" s="190" t="s">
        <v>236</v>
      </c>
      <c r="H262" s="191">
        <v>130000000</v>
      </c>
      <c r="I262" s="191">
        <v>198009498.8507529</v>
      </c>
      <c r="J262" s="191" t="s">
        <v>212</v>
      </c>
      <c r="K262" s="191">
        <v>19952800.084</v>
      </c>
      <c r="L262" s="191">
        <v>178208548.966</v>
      </c>
      <c r="M262" s="191" t="s">
        <v>212</v>
      </c>
      <c r="N262" s="191">
        <v>1956677100</v>
      </c>
      <c r="O262" s="191">
        <v>17683629928.152</v>
      </c>
      <c r="P262" s="191">
        <v>117000000</v>
      </c>
      <c r="Q262" s="187" t="s">
        <v>635</v>
      </c>
      <c r="R262" s="187" t="s">
        <v>237</v>
      </c>
      <c r="S262" s="187" t="s">
        <v>330</v>
      </c>
      <c r="T262" s="187" t="s">
        <v>921</v>
      </c>
      <c r="U262" s="187" t="s">
        <v>653</v>
      </c>
      <c r="V262" s="187"/>
    </row>
    <row r="263" spans="1:22" s="185" customFormat="1" ht="15.75" customHeight="1" outlineLevel="2">
      <c r="A263" s="187" t="s">
        <v>761</v>
      </c>
      <c r="B263" s="187" t="s">
        <v>630</v>
      </c>
      <c r="C263" s="188">
        <v>10765</v>
      </c>
      <c r="D263" s="188" t="s">
        <v>601</v>
      </c>
      <c r="E263" s="189" t="s">
        <v>602</v>
      </c>
      <c r="F263" s="189" t="s">
        <v>736</v>
      </c>
      <c r="G263" s="190" t="s">
        <v>236</v>
      </c>
      <c r="H263" s="191">
        <v>69000000</v>
      </c>
      <c r="I263" s="191">
        <v>105097349.39001499</v>
      </c>
      <c r="J263" s="191">
        <v>58043160.051</v>
      </c>
      <c r="K263" s="191">
        <v>23660250.165</v>
      </c>
      <c r="L263" s="191">
        <v>33813929.804</v>
      </c>
      <c r="M263" s="191">
        <v>5489431249.492</v>
      </c>
      <c r="N263" s="191">
        <v>2298438000</v>
      </c>
      <c r="O263" s="191">
        <v>3355355422.265</v>
      </c>
      <c r="P263" s="191">
        <v>22200000</v>
      </c>
      <c r="Q263" s="187" t="s">
        <v>636</v>
      </c>
      <c r="R263" s="187" t="s">
        <v>712</v>
      </c>
      <c r="S263" s="187" t="s">
        <v>330</v>
      </c>
      <c r="T263" s="187" t="s">
        <v>529</v>
      </c>
      <c r="U263" s="187" t="s">
        <v>653</v>
      </c>
      <c r="V263" s="187"/>
    </row>
    <row r="264" spans="1:22" s="185" customFormat="1" ht="15.75" customHeight="1" outlineLevel="2">
      <c r="A264" s="187" t="s">
        <v>761</v>
      </c>
      <c r="B264" s="187" t="s">
        <v>630</v>
      </c>
      <c r="C264" s="188" t="s">
        <v>883</v>
      </c>
      <c r="D264" s="188" t="s">
        <v>884</v>
      </c>
      <c r="E264" s="189" t="s">
        <v>876</v>
      </c>
      <c r="F264" s="189" t="s">
        <v>885</v>
      </c>
      <c r="G264" s="190" t="s">
        <v>236</v>
      </c>
      <c r="H264" s="191">
        <v>279000000</v>
      </c>
      <c r="I264" s="191">
        <v>424958847.5335389</v>
      </c>
      <c r="J264" s="191" t="s">
        <v>212</v>
      </c>
      <c r="K264" s="191">
        <v>57211375.117</v>
      </c>
      <c r="L264" s="191">
        <v>369744660.354</v>
      </c>
      <c r="M264" s="191" t="s">
        <v>212</v>
      </c>
      <c r="N264" s="191">
        <v>5573607000</v>
      </c>
      <c r="O264" s="191">
        <v>36689753547.512</v>
      </c>
      <c r="P264" s="191">
        <v>242750000</v>
      </c>
      <c r="Q264" s="187" t="s">
        <v>635</v>
      </c>
      <c r="R264" s="187" t="s">
        <v>237</v>
      </c>
      <c r="S264" s="187" t="s">
        <v>223</v>
      </c>
      <c r="T264" s="187" t="s">
        <v>886</v>
      </c>
      <c r="U264" s="187" t="s">
        <v>653</v>
      </c>
      <c r="V264" s="187"/>
    </row>
    <row r="265" spans="1:22" s="185" customFormat="1" ht="15.75" customHeight="1" outlineLevel="2">
      <c r="A265" s="187" t="s">
        <v>761</v>
      </c>
      <c r="B265" s="187" t="s">
        <v>630</v>
      </c>
      <c r="C265" s="188" t="s">
        <v>1030</v>
      </c>
      <c r="D265" s="188" t="s">
        <v>1031</v>
      </c>
      <c r="E265" s="189" t="s">
        <v>1032</v>
      </c>
      <c r="F265" s="189" t="s">
        <v>224</v>
      </c>
      <c r="G265" s="190" t="s">
        <v>236</v>
      </c>
      <c r="H265" s="191">
        <v>10000000</v>
      </c>
      <c r="I265" s="191">
        <v>15231499.911596375</v>
      </c>
      <c r="J265" s="191">
        <v>15445571.985</v>
      </c>
      <c r="K265" s="191" t="s">
        <v>212</v>
      </c>
      <c r="L265" s="191">
        <v>15077820.17</v>
      </c>
      <c r="M265" s="191">
        <v>1460764807.515</v>
      </c>
      <c r="N265" s="191" t="s">
        <v>212</v>
      </c>
      <c r="O265" s="191">
        <v>1496171724.413</v>
      </c>
      <c r="P265" s="191">
        <v>9899104</v>
      </c>
      <c r="Q265" s="187" t="s">
        <v>636</v>
      </c>
      <c r="R265" s="187" t="s">
        <v>712</v>
      </c>
      <c r="S265" s="187" t="s">
        <v>223</v>
      </c>
      <c r="T265" s="187" t="s">
        <v>1033</v>
      </c>
      <c r="U265" s="187" t="s">
        <v>653</v>
      </c>
      <c r="V265" s="187"/>
    </row>
    <row r="266" spans="1:22" s="185" customFormat="1" ht="15.75" customHeight="1" outlineLevel="2">
      <c r="A266" s="187" t="s">
        <v>761</v>
      </c>
      <c r="B266" s="187" t="s">
        <v>630</v>
      </c>
      <c r="C266" s="188" t="s">
        <v>598</v>
      </c>
      <c r="D266" s="188" t="s">
        <v>599</v>
      </c>
      <c r="E266" s="189" t="s">
        <v>600</v>
      </c>
      <c r="F266" s="189" t="s">
        <v>263</v>
      </c>
      <c r="G266" s="190" t="s">
        <v>236</v>
      </c>
      <c r="H266" s="191">
        <v>120000000</v>
      </c>
      <c r="I266" s="191">
        <v>182777998.9391565</v>
      </c>
      <c r="J266" s="191">
        <v>93618000.083</v>
      </c>
      <c r="K266" s="191" t="s">
        <v>212</v>
      </c>
      <c r="L266" s="191">
        <v>91388999.47</v>
      </c>
      <c r="M266" s="191">
        <v>8853921370.148</v>
      </c>
      <c r="N266" s="191" t="s">
        <v>212</v>
      </c>
      <c r="O266" s="191">
        <v>9068528168.283</v>
      </c>
      <c r="P266" s="191">
        <v>60000000</v>
      </c>
      <c r="Q266" s="187" t="s">
        <v>635</v>
      </c>
      <c r="R266" s="187" t="s">
        <v>237</v>
      </c>
      <c r="S266" s="187" t="s">
        <v>223</v>
      </c>
      <c r="T266" s="187" t="s">
        <v>222</v>
      </c>
      <c r="U266" s="187" t="s">
        <v>653</v>
      </c>
      <c r="V266" s="187"/>
    </row>
    <row r="267" spans="1:22" s="198" customFormat="1" ht="15.75" customHeight="1" outlineLevel="1">
      <c r="A267" s="193" t="s">
        <v>923</v>
      </c>
      <c r="B267" s="193"/>
      <c r="C267" s="194"/>
      <c r="D267" s="194"/>
      <c r="E267" s="195"/>
      <c r="F267" s="195"/>
      <c r="G267" s="196"/>
      <c r="H267" s="197"/>
      <c r="I267" s="197">
        <f aca="true" t="shared" si="23" ref="I267:O267">SUBTOTAL(9,I248:I266)</f>
        <v>2129605031.1380596</v>
      </c>
      <c r="J267" s="197">
        <f t="shared" si="23"/>
        <v>608937454.4530001</v>
      </c>
      <c r="K267" s="197">
        <f t="shared" si="23"/>
        <v>189187511.53099996</v>
      </c>
      <c r="L267" s="197">
        <f t="shared" si="23"/>
        <v>1592773577.022</v>
      </c>
      <c r="M267" s="197">
        <f t="shared" si="23"/>
        <v>57590253330.579</v>
      </c>
      <c r="N267" s="197">
        <f t="shared" si="23"/>
        <v>18410773748.879</v>
      </c>
      <c r="O267" s="197">
        <f t="shared" si="23"/>
        <v>158050882849.68</v>
      </c>
      <c r="P267" s="197"/>
      <c r="Q267" s="193"/>
      <c r="R267" s="193"/>
      <c r="S267" s="193"/>
      <c r="T267" s="193"/>
      <c r="U267" s="193"/>
      <c r="V267" s="193"/>
    </row>
    <row r="268" spans="1:22" s="185" customFormat="1" ht="15.75" customHeight="1" outlineLevel="2">
      <c r="A268" s="187" t="s">
        <v>537</v>
      </c>
      <c r="B268" s="187" t="s">
        <v>630</v>
      </c>
      <c r="C268" s="188">
        <v>11800.81</v>
      </c>
      <c r="D268" s="188" t="s">
        <v>1040</v>
      </c>
      <c r="E268" s="189" t="s">
        <v>364</v>
      </c>
      <c r="F268" s="189" t="s">
        <v>364</v>
      </c>
      <c r="G268" s="190" t="s">
        <v>217</v>
      </c>
      <c r="H268" s="191">
        <v>518287.94</v>
      </c>
      <c r="I268" s="191">
        <v>518287.94</v>
      </c>
      <c r="J268" s="191" t="s">
        <v>212</v>
      </c>
      <c r="K268" s="191">
        <v>518287.94</v>
      </c>
      <c r="L268" s="191" t="s">
        <v>212</v>
      </c>
      <c r="M268" s="191" t="s">
        <v>212</v>
      </c>
      <c r="N268" s="191">
        <v>51007321</v>
      </c>
      <c r="O268" s="191" t="s">
        <v>212</v>
      </c>
      <c r="P268" s="191" t="s">
        <v>212</v>
      </c>
      <c r="Q268" s="187" t="s">
        <v>635</v>
      </c>
      <c r="R268" s="187" t="s">
        <v>1041</v>
      </c>
      <c r="S268" s="187" t="s">
        <v>592</v>
      </c>
      <c r="T268" s="187" t="s">
        <v>412</v>
      </c>
      <c r="U268" s="187" t="s">
        <v>648</v>
      </c>
      <c r="V268" s="187"/>
    </row>
    <row r="269" spans="1:22" s="185" customFormat="1" ht="15.75" customHeight="1" outlineLevel="2">
      <c r="A269" s="187" t="s">
        <v>537</v>
      </c>
      <c r="B269" s="187" t="s">
        <v>630</v>
      </c>
      <c r="C269" s="188">
        <v>11800.82</v>
      </c>
      <c r="D269" s="188" t="s">
        <v>1042</v>
      </c>
      <c r="E269" s="189" t="s">
        <v>1043</v>
      </c>
      <c r="F269" s="189" t="s">
        <v>1043</v>
      </c>
      <c r="G269" s="190" t="s">
        <v>217</v>
      </c>
      <c r="H269" s="191">
        <v>168962.7</v>
      </c>
      <c r="I269" s="191">
        <v>168962.7</v>
      </c>
      <c r="J269" s="191" t="s">
        <v>212</v>
      </c>
      <c r="K269" s="191">
        <v>168962.7</v>
      </c>
      <c r="L269" s="191" t="s">
        <v>212</v>
      </c>
      <c r="M269" s="191" t="s">
        <v>212</v>
      </c>
      <c r="N269" s="191">
        <v>16645359</v>
      </c>
      <c r="O269" s="191" t="s">
        <v>212</v>
      </c>
      <c r="P269" s="191" t="s">
        <v>212</v>
      </c>
      <c r="Q269" s="187" t="s">
        <v>635</v>
      </c>
      <c r="R269" s="187" t="s">
        <v>1041</v>
      </c>
      <c r="S269" s="187" t="s">
        <v>592</v>
      </c>
      <c r="T269" s="187" t="s">
        <v>412</v>
      </c>
      <c r="U269" s="187" t="s">
        <v>648</v>
      </c>
      <c r="V269" s="187"/>
    </row>
    <row r="270" spans="1:22" s="185" customFormat="1" ht="15.75" customHeight="1" outlineLevel="2">
      <c r="A270" s="187" t="s">
        <v>537</v>
      </c>
      <c r="B270" s="187" t="s">
        <v>630</v>
      </c>
      <c r="C270" s="188" t="s">
        <v>1044</v>
      </c>
      <c r="D270" s="188" t="s">
        <v>1045</v>
      </c>
      <c r="E270" s="189" t="s">
        <v>1046</v>
      </c>
      <c r="F270" s="189" t="s">
        <v>1046</v>
      </c>
      <c r="G270" s="190" t="s">
        <v>217</v>
      </c>
      <c r="H270" s="191">
        <v>595392.15</v>
      </c>
      <c r="I270" s="191">
        <v>595392.15</v>
      </c>
      <c r="J270" s="191" t="s">
        <v>212</v>
      </c>
      <c r="K270" s="191">
        <v>595392.15</v>
      </c>
      <c r="L270" s="191" t="s">
        <v>212</v>
      </c>
      <c r="M270" s="191" t="s">
        <v>212</v>
      </c>
      <c r="N270" s="191">
        <v>56353868.915</v>
      </c>
      <c r="O270" s="191" t="s">
        <v>212</v>
      </c>
      <c r="P270" s="191" t="s">
        <v>212</v>
      </c>
      <c r="Q270" s="187" t="s">
        <v>635</v>
      </c>
      <c r="R270" s="187" t="s">
        <v>1041</v>
      </c>
      <c r="S270" s="187" t="s">
        <v>592</v>
      </c>
      <c r="T270" s="187" t="s">
        <v>412</v>
      </c>
      <c r="U270" s="187" t="s">
        <v>648</v>
      </c>
      <c r="V270" s="187"/>
    </row>
    <row r="271" spans="1:22" s="185" customFormat="1" ht="15.75" customHeight="1" outlineLevel="2">
      <c r="A271" s="187" t="s">
        <v>537</v>
      </c>
      <c r="B271" s="187" t="s">
        <v>630</v>
      </c>
      <c r="C271" s="188" t="s">
        <v>1047</v>
      </c>
      <c r="D271" s="188" t="s">
        <v>1048</v>
      </c>
      <c r="E271" s="189" t="s">
        <v>762</v>
      </c>
      <c r="F271" s="189" t="s">
        <v>762</v>
      </c>
      <c r="G271" s="190" t="s">
        <v>217</v>
      </c>
      <c r="H271" s="191">
        <v>237547.94</v>
      </c>
      <c r="I271" s="191">
        <v>237547.94</v>
      </c>
      <c r="J271" s="191" t="s">
        <v>212</v>
      </c>
      <c r="K271" s="191">
        <v>237547.94</v>
      </c>
      <c r="L271" s="191" t="s">
        <v>212</v>
      </c>
      <c r="M271" s="191" t="s">
        <v>212</v>
      </c>
      <c r="N271" s="191">
        <v>22477977.447</v>
      </c>
      <c r="O271" s="191" t="s">
        <v>212</v>
      </c>
      <c r="P271" s="191" t="s">
        <v>212</v>
      </c>
      <c r="Q271" s="187" t="s">
        <v>635</v>
      </c>
      <c r="R271" s="187" t="s">
        <v>1041</v>
      </c>
      <c r="S271" s="187" t="s">
        <v>592</v>
      </c>
      <c r="T271" s="187" t="s">
        <v>412</v>
      </c>
      <c r="U271" s="187" t="s">
        <v>648</v>
      </c>
      <c r="V271" s="187"/>
    </row>
    <row r="272" spans="1:22" s="185" customFormat="1" ht="15.75" customHeight="1" outlineLevel="2">
      <c r="A272" s="187" t="s">
        <v>537</v>
      </c>
      <c r="B272" s="187" t="s">
        <v>630</v>
      </c>
      <c r="C272" s="188" t="s">
        <v>1049</v>
      </c>
      <c r="D272" s="188" t="s">
        <v>1050</v>
      </c>
      <c r="E272" s="189" t="s">
        <v>1051</v>
      </c>
      <c r="F272" s="189" t="s">
        <v>1051</v>
      </c>
      <c r="G272" s="190" t="s">
        <v>217</v>
      </c>
      <c r="H272" s="191">
        <v>441649.67</v>
      </c>
      <c r="I272" s="191">
        <v>441649.67</v>
      </c>
      <c r="J272" s="191" t="s">
        <v>212</v>
      </c>
      <c r="K272" s="191">
        <v>441649.67</v>
      </c>
      <c r="L272" s="191" t="s">
        <v>212</v>
      </c>
      <c r="M272" s="191" t="s">
        <v>212</v>
      </c>
      <c r="N272" s="191">
        <v>41857330.51</v>
      </c>
      <c r="O272" s="191" t="s">
        <v>212</v>
      </c>
      <c r="P272" s="191" t="s">
        <v>212</v>
      </c>
      <c r="Q272" s="187" t="s">
        <v>635</v>
      </c>
      <c r="R272" s="187" t="s">
        <v>1041</v>
      </c>
      <c r="S272" s="187" t="s">
        <v>592</v>
      </c>
      <c r="T272" s="187" t="s">
        <v>412</v>
      </c>
      <c r="U272" s="187" t="s">
        <v>648</v>
      </c>
      <c r="V272" s="187"/>
    </row>
    <row r="273" spans="1:22" s="185" customFormat="1" ht="15.75" customHeight="1" outlineLevel="2">
      <c r="A273" s="187" t="s">
        <v>537</v>
      </c>
      <c r="B273" s="187" t="s">
        <v>630</v>
      </c>
      <c r="C273" s="188" t="s">
        <v>1052</v>
      </c>
      <c r="D273" s="188" t="s">
        <v>1053</v>
      </c>
      <c r="E273" s="189" t="s">
        <v>1054</v>
      </c>
      <c r="F273" s="189" t="s">
        <v>1054</v>
      </c>
      <c r="G273" s="190" t="s">
        <v>217</v>
      </c>
      <c r="H273" s="191">
        <v>20859.4</v>
      </c>
      <c r="I273" s="191">
        <v>20859.4</v>
      </c>
      <c r="J273" s="191" t="s">
        <v>212</v>
      </c>
      <c r="K273" s="191">
        <v>20859.4</v>
      </c>
      <c r="L273" s="191" t="s">
        <v>212</v>
      </c>
      <c r="M273" s="191" t="s">
        <v>212</v>
      </c>
      <c r="N273" s="191">
        <v>2000000</v>
      </c>
      <c r="O273" s="191" t="s">
        <v>212</v>
      </c>
      <c r="P273" s="191" t="s">
        <v>212</v>
      </c>
      <c r="Q273" s="187" t="s">
        <v>635</v>
      </c>
      <c r="R273" s="187" t="s">
        <v>1041</v>
      </c>
      <c r="S273" s="187" t="s">
        <v>592</v>
      </c>
      <c r="T273" s="187" t="s">
        <v>412</v>
      </c>
      <c r="U273" s="187" t="s">
        <v>648</v>
      </c>
      <c r="V273" s="187"/>
    </row>
    <row r="274" spans="1:22" s="185" customFormat="1" ht="15.75" customHeight="1" outlineLevel="2">
      <c r="A274" s="187" t="s">
        <v>537</v>
      </c>
      <c r="B274" s="187" t="s">
        <v>630</v>
      </c>
      <c r="C274" s="188" t="s">
        <v>1055</v>
      </c>
      <c r="D274" s="188" t="s">
        <v>1056</v>
      </c>
      <c r="E274" s="189" t="s">
        <v>1057</v>
      </c>
      <c r="F274" s="189" t="s">
        <v>1057</v>
      </c>
      <c r="G274" s="190" t="s">
        <v>217</v>
      </c>
      <c r="H274" s="191">
        <v>588946.55</v>
      </c>
      <c r="I274" s="191">
        <v>588946.55</v>
      </c>
      <c r="J274" s="191" t="s">
        <v>212</v>
      </c>
      <c r="K274" s="191">
        <v>588946.55</v>
      </c>
      <c r="L274" s="191" t="s">
        <v>212</v>
      </c>
      <c r="M274" s="191" t="s">
        <v>212</v>
      </c>
      <c r="N274" s="191">
        <v>56842196.951</v>
      </c>
      <c r="O274" s="191" t="s">
        <v>212</v>
      </c>
      <c r="P274" s="191" t="s">
        <v>212</v>
      </c>
      <c r="Q274" s="187" t="s">
        <v>635</v>
      </c>
      <c r="R274" s="187" t="s">
        <v>1041</v>
      </c>
      <c r="S274" s="187" t="s">
        <v>592</v>
      </c>
      <c r="T274" s="187" t="s">
        <v>412</v>
      </c>
      <c r="U274" s="187" t="s">
        <v>648</v>
      </c>
      <c r="V274" s="187"/>
    </row>
    <row r="275" spans="1:22" s="185" customFormat="1" ht="15.75" customHeight="1" outlineLevel="2">
      <c r="A275" s="187" t="s">
        <v>537</v>
      </c>
      <c r="B275" s="187" t="s">
        <v>630</v>
      </c>
      <c r="C275" s="188" t="s">
        <v>1058</v>
      </c>
      <c r="D275" s="188" t="s">
        <v>1059</v>
      </c>
      <c r="E275" s="189" t="s">
        <v>277</v>
      </c>
      <c r="F275" s="189" t="s">
        <v>277</v>
      </c>
      <c r="G275" s="190" t="s">
        <v>217</v>
      </c>
      <c r="H275" s="191">
        <v>426430.92</v>
      </c>
      <c r="I275" s="191">
        <v>426430.92</v>
      </c>
      <c r="J275" s="191" t="s">
        <v>212</v>
      </c>
      <c r="K275" s="191">
        <v>426430.92</v>
      </c>
      <c r="L275" s="191" t="s">
        <v>212</v>
      </c>
      <c r="M275" s="191" t="s">
        <v>212</v>
      </c>
      <c r="N275" s="191">
        <v>41451204.078</v>
      </c>
      <c r="O275" s="191" t="s">
        <v>212</v>
      </c>
      <c r="P275" s="191" t="s">
        <v>212</v>
      </c>
      <c r="Q275" s="187" t="s">
        <v>635</v>
      </c>
      <c r="R275" s="187" t="s">
        <v>1041</v>
      </c>
      <c r="S275" s="187" t="s">
        <v>592</v>
      </c>
      <c r="T275" s="187" t="s">
        <v>412</v>
      </c>
      <c r="U275" s="187" t="s">
        <v>648</v>
      </c>
      <c r="V275" s="187"/>
    </row>
    <row r="276" spans="1:22" s="185" customFormat="1" ht="15.75" customHeight="1" outlineLevel="2">
      <c r="A276" s="187" t="s">
        <v>537</v>
      </c>
      <c r="B276" s="187" t="s">
        <v>630</v>
      </c>
      <c r="C276" s="188" t="s">
        <v>1060</v>
      </c>
      <c r="D276" s="188" t="s">
        <v>1061</v>
      </c>
      <c r="E276" s="189" t="s">
        <v>971</v>
      </c>
      <c r="F276" s="189" t="s">
        <v>971</v>
      </c>
      <c r="G276" s="190" t="s">
        <v>217</v>
      </c>
      <c r="H276" s="191">
        <v>1170392.32</v>
      </c>
      <c r="I276" s="191">
        <v>1170392.32</v>
      </c>
      <c r="J276" s="191" t="s">
        <v>212</v>
      </c>
      <c r="K276" s="191">
        <v>1170392.32</v>
      </c>
      <c r="L276" s="191" t="s">
        <v>212</v>
      </c>
      <c r="M276" s="191" t="s">
        <v>212</v>
      </c>
      <c r="N276" s="191">
        <v>114359000.114</v>
      </c>
      <c r="O276" s="191" t="s">
        <v>212</v>
      </c>
      <c r="P276" s="191" t="s">
        <v>212</v>
      </c>
      <c r="Q276" s="187" t="s">
        <v>635</v>
      </c>
      <c r="R276" s="187" t="s">
        <v>1041</v>
      </c>
      <c r="S276" s="187" t="s">
        <v>592</v>
      </c>
      <c r="T276" s="187" t="s">
        <v>412</v>
      </c>
      <c r="U276" s="187" t="s">
        <v>648</v>
      </c>
      <c r="V276" s="187"/>
    </row>
    <row r="277" spans="1:22" s="185" customFormat="1" ht="15.75" customHeight="1" outlineLevel="2">
      <c r="A277" s="187" t="s">
        <v>537</v>
      </c>
      <c r="B277" s="187" t="s">
        <v>630</v>
      </c>
      <c r="C277" s="188" t="s">
        <v>1062</v>
      </c>
      <c r="D277" s="188" t="s">
        <v>1063</v>
      </c>
      <c r="E277" s="189" t="s">
        <v>1064</v>
      </c>
      <c r="F277" s="189" t="s">
        <v>1064</v>
      </c>
      <c r="G277" s="190" t="s">
        <v>217</v>
      </c>
      <c r="H277" s="191">
        <v>40747.72</v>
      </c>
      <c r="I277" s="191">
        <v>40747.72</v>
      </c>
      <c r="J277" s="191" t="s">
        <v>212</v>
      </c>
      <c r="K277" s="191">
        <v>40747.72</v>
      </c>
      <c r="L277" s="191" t="s">
        <v>212</v>
      </c>
      <c r="M277" s="191" t="s">
        <v>212</v>
      </c>
      <c r="N277" s="191">
        <v>4000000</v>
      </c>
      <c r="O277" s="191" t="s">
        <v>212</v>
      </c>
      <c r="P277" s="191" t="s">
        <v>212</v>
      </c>
      <c r="Q277" s="187" t="s">
        <v>635</v>
      </c>
      <c r="R277" s="187" t="s">
        <v>1041</v>
      </c>
      <c r="S277" s="187" t="s">
        <v>592</v>
      </c>
      <c r="T277" s="187" t="s">
        <v>412</v>
      </c>
      <c r="U277" s="187" t="s">
        <v>648</v>
      </c>
      <c r="V277" s="187"/>
    </row>
    <row r="278" spans="1:22" s="198" customFormat="1" ht="15.75" customHeight="1" outlineLevel="1">
      <c r="A278" s="193" t="s">
        <v>654</v>
      </c>
      <c r="B278" s="193"/>
      <c r="C278" s="194"/>
      <c r="D278" s="194"/>
      <c r="E278" s="195"/>
      <c r="F278" s="195"/>
      <c r="G278" s="196"/>
      <c r="H278" s="197"/>
      <c r="I278" s="197">
        <f aca="true" t="shared" si="24" ref="I278:O278">SUBTOTAL(9,I268:I277)</f>
        <v>4209217.31</v>
      </c>
      <c r="J278" s="197">
        <f t="shared" si="24"/>
        <v>0</v>
      </c>
      <c r="K278" s="197">
        <f t="shared" si="24"/>
        <v>4209217.31</v>
      </c>
      <c r="L278" s="197">
        <f t="shared" si="24"/>
        <v>0</v>
      </c>
      <c r="M278" s="197">
        <f t="shared" si="24"/>
        <v>0</v>
      </c>
      <c r="N278" s="197">
        <f t="shared" si="24"/>
        <v>406994258.015</v>
      </c>
      <c r="O278" s="197">
        <f t="shared" si="24"/>
        <v>0</v>
      </c>
      <c r="P278" s="197"/>
      <c r="Q278" s="193"/>
      <c r="R278" s="193"/>
      <c r="S278" s="193"/>
      <c r="T278" s="193"/>
      <c r="U278" s="193"/>
      <c r="V278" s="193"/>
    </row>
    <row r="279" spans="1:22" s="185" customFormat="1" ht="15.75" customHeight="1" outlineLevel="2">
      <c r="A279" s="187" t="s">
        <v>633</v>
      </c>
      <c r="B279" s="187" t="s">
        <v>630</v>
      </c>
      <c r="C279" s="188" t="s">
        <v>625</v>
      </c>
      <c r="D279" s="188" t="s">
        <v>626</v>
      </c>
      <c r="E279" s="189" t="s">
        <v>627</v>
      </c>
      <c r="F279" s="189" t="s">
        <v>60</v>
      </c>
      <c r="G279" s="190" t="s">
        <v>217</v>
      </c>
      <c r="H279" s="191">
        <v>13133350</v>
      </c>
      <c r="I279" s="191">
        <v>13133350</v>
      </c>
      <c r="J279" s="191">
        <v>5082859.3</v>
      </c>
      <c r="K279" s="191">
        <v>529412</v>
      </c>
      <c r="L279" s="191">
        <v>4553447.3</v>
      </c>
      <c r="M279" s="191">
        <v>480711364.673</v>
      </c>
      <c r="N279" s="191">
        <v>50087656.143</v>
      </c>
      <c r="O279" s="191">
        <v>451838463.519</v>
      </c>
      <c r="P279" s="191">
        <v>4553447.3</v>
      </c>
      <c r="Q279" s="187" t="s">
        <v>636</v>
      </c>
      <c r="R279" s="187" t="s">
        <v>155</v>
      </c>
      <c r="S279" s="187" t="s">
        <v>228</v>
      </c>
      <c r="T279" s="187" t="s">
        <v>624</v>
      </c>
      <c r="U279" s="187" t="s">
        <v>653</v>
      </c>
      <c r="V279" s="187"/>
    </row>
    <row r="280" spans="1:22" s="185" customFormat="1" ht="15.75" customHeight="1" outlineLevel="2">
      <c r="A280" s="187" t="s">
        <v>633</v>
      </c>
      <c r="B280" s="187" t="s">
        <v>630</v>
      </c>
      <c r="C280" s="188" t="s">
        <v>913</v>
      </c>
      <c r="D280" s="188" t="s">
        <v>914</v>
      </c>
      <c r="E280" s="189" t="s">
        <v>915</v>
      </c>
      <c r="F280" s="189" t="s">
        <v>102</v>
      </c>
      <c r="G280" s="190" t="s">
        <v>217</v>
      </c>
      <c r="H280" s="191">
        <v>81000000</v>
      </c>
      <c r="I280" s="191">
        <v>81000000</v>
      </c>
      <c r="J280" s="191">
        <v>81000000</v>
      </c>
      <c r="K280" s="191" t="s">
        <v>212</v>
      </c>
      <c r="L280" s="191">
        <v>81000000</v>
      </c>
      <c r="M280" s="191">
        <v>7660574145.45</v>
      </c>
      <c r="N280" s="191" t="s">
        <v>212</v>
      </c>
      <c r="O280" s="191">
        <v>8037628006.59</v>
      </c>
      <c r="P280" s="191">
        <v>81000000</v>
      </c>
      <c r="Q280" s="187" t="s">
        <v>636</v>
      </c>
      <c r="R280" s="187" t="s">
        <v>712</v>
      </c>
      <c r="S280" s="187" t="s">
        <v>228</v>
      </c>
      <c r="T280" s="187" t="s">
        <v>278</v>
      </c>
      <c r="U280" s="187" t="s">
        <v>653</v>
      </c>
      <c r="V280" s="187"/>
    </row>
    <row r="281" spans="1:22" s="185" customFormat="1" ht="15.75" customHeight="1" outlineLevel="2">
      <c r="A281" s="187" t="s">
        <v>633</v>
      </c>
      <c r="B281" s="187" t="s">
        <v>630</v>
      </c>
      <c r="C281" s="188" t="s">
        <v>609</v>
      </c>
      <c r="D281" s="188" t="s">
        <v>610</v>
      </c>
      <c r="E281" s="189" t="s">
        <v>611</v>
      </c>
      <c r="F281" s="189" t="s">
        <v>263</v>
      </c>
      <c r="G281" s="190" t="s">
        <v>217</v>
      </c>
      <c r="H281" s="191">
        <v>18068000</v>
      </c>
      <c r="I281" s="191">
        <v>18068000</v>
      </c>
      <c r="J281" s="191">
        <v>18068000</v>
      </c>
      <c r="K281" s="191">
        <v>15512790</v>
      </c>
      <c r="L281" s="191">
        <v>2555210</v>
      </c>
      <c r="M281" s="191">
        <v>1708780909.383</v>
      </c>
      <c r="N281" s="191">
        <v>1479687289.858</v>
      </c>
      <c r="O281" s="191">
        <v>253553425.416</v>
      </c>
      <c r="P281" s="191">
        <v>2555210</v>
      </c>
      <c r="Q281" s="187" t="s">
        <v>636</v>
      </c>
      <c r="R281" s="187" t="s">
        <v>155</v>
      </c>
      <c r="S281" s="187" t="s">
        <v>596</v>
      </c>
      <c r="T281" s="187" t="s">
        <v>248</v>
      </c>
      <c r="U281" s="187" t="s">
        <v>653</v>
      </c>
      <c r="V281" s="187"/>
    </row>
    <row r="282" spans="1:22" s="185" customFormat="1" ht="15.75" customHeight="1" outlineLevel="2">
      <c r="A282" s="187" t="s">
        <v>633</v>
      </c>
      <c r="B282" s="187" t="s">
        <v>630</v>
      </c>
      <c r="C282" s="188" t="s">
        <v>612</v>
      </c>
      <c r="D282" s="188" t="s">
        <v>613</v>
      </c>
      <c r="E282" s="189" t="s">
        <v>611</v>
      </c>
      <c r="F282" s="189" t="s">
        <v>263</v>
      </c>
      <c r="G282" s="190" t="s">
        <v>217</v>
      </c>
      <c r="H282" s="191">
        <v>18360000</v>
      </c>
      <c r="I282" s="191">
        <v>18360000</v>
      </c>
      <c r="J282" s="191">
        <v>11846025</v>
      </c>
      <c r="K282" s="191">
        <v>9230300</v>
      </c>
      <c r="L282" s="191">
        <v>2615725</v>
      </c>
      <c r="M282" s="191">
        <v>1120337689.399</v>
      </c>
      <c r="N282" s="191">
        <v>888915545.48</v>
      </c>
      <c r="O282" s="191">
        <v>259558327.377</v>
      </c>
      <c r="P282" s="191">
        <v>2615725</v>
      </c>
      <c r="Q282" s="187" t="s">
        <v>636</v>
      </c>
      <c r="R282" s="187" t="s">
        <v>155</v>
      </c>
      <c r="S282" s="187" t="s">
        <v>596</v>
      </c>
      <c r="T282" s="187" t="s">
        <v>248</v>
      </c>
      <c r="U282" s="187" t="s">
        <v>653</v>
      </c>
      <c r="V282" s="187"/>
    </row>
    <row r="283" spans="1:22" s="185" customFormat="1" ht="15.75" customHeight="1" outlineLevel="2">
      <c r="A283" s="187" t="s">
        <v>633</v>
      </c>
      <c r="B283" s="187" t="s">
        <v>630</v>
      </c>
      <c r="C283" s="188" t="s">
        <v>614</v>
      </c>
      <c r="D283" s="188" t="s">
        <v>615</v>
      </c>
      <c r="E283" s="189" t="s">
        <v>611</v>
      </c>
      <c r="F283" s="189" t="s">
        <v>263</v>
      </c>
      <c r="G283" s="190" t="s">
        <v>217</v>
      </c>
      <c r="H283" s="191">
        <v>15193000</v>
      </c>
      <c r="I283" s="191">
        <v>15193000</v>
      </c>
      <c r="J283" s="191">
        <v>12008612</v>
      </c>
      <c r="K283" s="191">
        <v>3230678</v>
      </c>
      <c r="L283" s="191">
        <v>8777934</v>
      </c>
      <c r="M283" s="191">
        <v>1135714353.209</v>
      </c>
      <c r="N283" s="191">
        <v>314234681.27</v>
      </c>
      <c r="O283" s="191">
        <v>871034174.795</v>
      </c>
      <c r="P283" s="191">
        <v>8777934</v>
      </c>
      <c r="Q283" s="187" t="s">
        <v>636</v>
      </c>
      <c r="R283" s="187" t="s">
        <v>155</v>
      </c>
      <c r="S283" s="187" t="s">
        <v>596</v>
      </c>
      <c r="T283" s="187" t="s">
        <v>248</v>
      </c>
      <c r="U283" s="187" t="s">
        <v>653</v>
      </c>
      <c r="V283" s="187"/>
    </row>
    <row r="284" spans="1:22" s="185" customFormat="1" ht="15.75" customHeight="1" outlineLevel="2">
      <c r="A284" s="187" t="s">
        <v>633</v>
      </c>
      <c r="B284" s="187" t="s">
        <v>630</v>
      </c>
      <c r="C284" s="188" t="s">
        <v>616</v>
      </c>
      <c r="D284" s="188" t="s">
        <v>617</v>
      </c>
      <c r="E284" s="189" t="s">
        <v>214</v>
      </c>
      <c r="F284" s="189" t="s">
        <v>252</v>
      </c>
      <c r="G284" s="190" t="s">
        <v>217</v>
      </c>
      <c r="H284" s="191">
        <v>93600000</v>
      </c>
      <c r="I284" s="191">
        <v>93600000</v>
      </c>
      <c r="J284" s="191">
        <v>2335041</v>
      </c>
      <c r="K284" s="191">
        <v>2987.81</v>
      </c>
      <c r="L284" s="191">
        <v>2332053.19</v>
      </c>
      <c r="M284" s="191">
        <v>220836477.94</v>
      </c>
      <c r="N284" s="191">
        <v>293993.93</v>
      </c>
      <c r="O284" s="191">
        <v>231409580.652</v>
      </c>
      <c r="P284" s="191">
        <v>2332053.19</v>
      </c>
      <c r="Q284" s="187" t="s">
        <v>635</v>
      </c>
      <c r="R284" s="187" t="s">
        <v>155</v>
      </c>
      <c r="S284" s="187" t="s">
        <v>232</v>
      </c>
      <c r="T284" s="187" t="s">
        <v>134</v>
      </c>
      <c r="U284" s="187" t="s">
        <v>653</v>
      </c>
      <c r="V284" s="187"/>
    </row>
    <row r="285" spans="1:22" s="185" customFormat="1" ht="15.75" customHeight="1" outlineLevel="2">
      <c r="A285" s="187" t="s">
        <v>633</v>
      </c>
      <c r="B285" s="187" t="s">
        <v>630</v>
      </c>
      <c r="C285" s="188" t="s">
        <v>124</v>
      </c>
      <c r="D285" s="188" t="s">
        <v>125</v>
      </c>
      <c r="E285" s="189" t="s">
        <v>226</v>
      </c>
      <c r="F285" s="189" t="s">
        <v>733</v>
      </c>
      <c r="G285" s="190" t="s">
        <v>217</v>
      </c>
      <c r="H285" s="191">
        <v>3000000</v>
      </c>
      <c r="I285" s="191">
        <v>3000000</v>
      </c>
      <c r="J285" s="191">
        <v>2119783</v>
      </c>
      <c r="K285" s="191" t="s">
        <v>212</v>
      </c>
      <c r="L285" s="191">
        <v>2119783</v>
      </c>
      <c r="M285" s="191">
        <v>200478454.861</v>
      </c>
      <c r="N285" s="191" t="s">
        <v>212</v>
      </c>
      <c r="O285" s="191">
        <v>210346014.922</v>
      </c>
      <c r="P285" s="191">
        <v>2119783</v>
      </c>
      <c r="Q285" s="187" t="s">
        <v>636</v>
      </c>
      <c r="R285" s="187" t="s">
        <v>155</v>
      </c>
      <c r="S285" s="187" t="s">
        <v>232</v>
      </c>
      <c r="T285" s="187" t="s">
        <v>222</v>
      </c>
      <c r="U285" s="187" t="s">
        <v>653</v>
      </c>
      <c r="V285" s="187"/>
    </row>
    <row r="286" spans="1:22" s="185" customFormat="1" ht="15.75" customHeight="1" outlineLevel="2">
      <c r="A286" s="187" t="s">
        <v>633</v>
      </c>
      <c r="B286" s="187" t="s">
        <v>630</v>
      </c>
      <c r="C286" s="188" t="s">
        <v>901</v>
      </c>
      <c r="D286" s="188" t="s">
        <v>902</v>
      </c>
      <c r="E286" s="189" t="s">
        <v>538</v>
      </c>
      <c r="F286" s="189" t="s">
        <v>336</v>
      </c>
      <c r="G286" s="190" t="s">
        <v>217</v>
      </c>
      <c r="H286" s="191">
        <v>111264712</v>
      </c>
      <c r="I286" s="191">
        <v>111264712</v>
      </c>
      <c r="J286" s="191">
        <v>111264712</v>
      </c>
      <c r="K286" s="191">
        <v>15738188</v>
      </c>
      <c r="L286" s="191">
        <v>95526524</v>
      </c>
      <c r="M286" s="191">
        <v>10522858963.557</v>
      </c>
      <c r="N286" s="191">
        <v>1534473712.29</v>
      </c>
      <c r="O286" s="191">
        <v>9479094625.612</v>
      </c>
      <c r="P286" s="191">
        <v>95526524</v>
      </c>
      <c r="Q286" s="187" t="s">
        <v>636</v>
      </c>
      <c r="R286" s="187" t="s">
        <v>155</v>
      </c>
      <c r="S286" s="187" t="s">
        <v>232</v>
      </c>
      <c r="T286" s="187" t="s">
        <v>312</v>
      </c>
      <c r="U286" s="187" t="s">
        <v>653</v>
      </c>
      <c r="V286" s="187"/>
    </row>
    <row r="287" spans="1:22" s="185" customFormat="1" ht="15.75" customHeight="1" outlineLevel="2">
      <c r="A287" s="187" t="s">
        <v>633</v>
      </c>
      <c r="B287" s="187" t="s">
        <v>630</v>
      </c>
      <c r="C287" s="188" t="s">
        <v>903</v>
      </c>
      <c r="D287" s="188" t="s">
        <v>904</v>
      </c>
      <c r="E287" s="189" t="s">
        <v>538</v>
      </c>
      <c r="F287" s="189" t="s">
        <v>336</v>
      </c>
      <c r="G287" s="190" t="s">
        <v>217</v>
      </c>
      <c r="H287" s="191">
        <v>65957156</v>
      </c>
      <c r="I287" s="191">
        <v>65957156</v>
      </c>
      <c r="J287" s="191">
        <v>65957156</v>
      </c>
      <c r="K287" s="191">
        <v>512046.69</v>
      </c>
      <c r="L287" s="191">
        <v>65445109.31</v>
      </c>
      <c r="M287" s="191">
        <v>6237897332.852</v>
      </c>
      <c r="N287" s="191">
        <v>50359782.924</v>
      </c>
      <c r="O287" s="191">
        <v>6494116586.227</v>
      </c>
      <c r="P287" s="191">
        <v>65445109.31</v>
      </c>
      <c r="Q287" s="187" t="s">
        <v>636</v>
      </c>
      <c r="R287" s="187" t="s">
        <v>155</v>
      </c>
      <c r="S287" s="187" t="s">
        <v>232</v>
      </c>
      <c r="T287" s="187" t="s">
        <v>312</v>
      </c>
      <c r="U287" s="187" t="s">
        <v>653</v>
      </c>
      <c r="V287" s="187"/>
    </row>
    <row r="288" spans="1:22" s="185" customFormat="1" ht="15.75" customHeight="1" outlineLevel="2">
      <c r="A288" s="187" t="s">
        <v>633</v>
      </c>
      <c r="B288" s="187" t="s">
        <v>630</v>
      </c>
      <c r="C288" s="188" t="s">
        <v>128</v>
      </c>
      <c r="D288" s="188" t="s">
        <v>129</v>
      </c>
      <c r="E288" s="189" t="s">
        <v>130</v>
      </c>
      <c r="F288" s="189" t="s">
        <v>277</v>
      </c>
      <c r="G288" s="190" t="s">
        <v>217</v>
      </c>
      <c r="H288" s="191">
        <v>7247527</v>
      </c>
      <c r="I288" s="191">
        <v>7247527</v>
      </c>
      <c r="J288" s="191">
        <v>5382313</v>
      </c>
      <c r="K288" s="191" t="s">
        <v>212</v>
      </c>
      <c r="L288" s="191">
        <v>5382313</v>
      </c>
      <c r="M288" s="191">
        <v>509032195.192</v>
      </c>
      <c r="N288" s="191" t="s">
        <v>212</v>
      </c>
      <c r="O288" s="191">
        <v>534086786.531</v>
      </c>
      <c r="P288" s="191">
        <v>5382313</v>
      </c>
      <c r="Q288" s="187" t="s">
        <v>636</v>
      </c>
      <c r="R288" s="187" t="s">
        <v>155</v>
      </c>
      <c r="S288" s="187" t="s">
        <v>330</v>
      </c>
      <c r="T288" s="187" t="s">
        <v>921</v>
      </c>
      <c r="U288" s="187" t="s">
        <v>653</v>
      </c>
      <c r="V288" s="187"/>
    </row>
    <row r="289" spans="1:22" s="185" customFormat="1" ht="15.75" customHeight="1" outlineLevel="2">
      <c r="A289" s="187" t="s">
        <v>633</v>
      </c>
      <c r="B289" s="187" t="s">
        <v>630</v>
      </c>
      <c r="C289" s="188" t="s">
        <v>131</v>
      </c>
      <c r="D289" s="188" t="s">
        <v>132</v>
      </c>
      <c r="E289" s="189" t="s">
        <v>538</v>
      </c>
      <c r="F289" s="189" t="s">
        <v>133</v>
      </c>
      <c r="G289" s="190" t="s">
        <v>217</v>
      </c>
      <c r="H289" s="191">
        <v>14878000</v>
      </c>
      <c r="I289" s="191">
        <v>14878000</v>
      </c>
      <c r="J289" s="191">
        <v>14878000</v>
      </c>
      <c r="K289" s="191" t="s">
        <v>212</v>
      </c>
      <c r="L289" s="191">
        <v>14878000</v>
      </c>
      <c r="M289" s="191">
        <v>1407086693.037</v>
      </c>
      <c r="N289" s="191" t="s">
        <v>212</v>
      </c>
      <c r="O289" s="191">
        <v>1476343573.852</v>
      </c>
      <c r="P289" s="191">
        <v>14878000</v>
      </c>
      <c r="Q289" s="187" t="s">
        <v>636</v>
      </c>
      <c r="R289" s="187" t="s">
        <v>712</v>
      </c>
      <c r="S289" s="187" t="s">
        <v>330</v>
      </c>
      <c r="T289" s="187" t="s">
        <v>905</v>
      </c>
      <c r="U289" s="187" t="s">
        <v>653</v>
      </c>
      <c r="V289" s="187"/>
    </row>
    <row r="290" spans="1:22" s="185" customFormat="1" ht="15.75" customHeight="1" outlineLevel="2">
      <c r="A290" s="187" t="s">
        <v>633</v>
      </c>
      <c r="B290" s="187" t="s">
        <v>630</v>
      </c>
      <c r="C290" s="188" t="s">
        <v>581</v>
      </c>
      <c r="D290" s="188" t="s">
        <v>582</v>
      </c>
      <c r="E290" s="189" t="s">
        <v>583</v>
      </c>
      <c r="F290" s="189" t="s">
        <v>584</v>
      </c>
      <c r="G290" s="190" t="s">
        <v>217</v>
      </c>
      <c r="H290" s="191">
        <v>48200000</v>
      </c>
      <c r="I290" s="191">
        <v>48200000</v>
      </c>
      <c r="J290" s="191">
        <v>36496748.16</v>
      </c>
      <c r="K290" s="191">
        <v>31571649.03</v>
      </c>
      <c r="L290" s="191">
        <v>4925099.13</v>
      </c>
      <c r="M290" s="191">
        <v>3451679572.191</v>
      </c>
      <c r="N290" s="191">
        <v>3057503472.015</v>
      </c>
      <c r="O290" s="191">
        <v>488717465.463</v>
      </c>
      <c r="P290" s="191">
        <v>4925099.13</v>
      </c>
      <c r="Q290" s="187" t="s">
        <v>636</v>
      </c>
      <c r="R290" s="187" t="s">
        <v>155</v>
      </c>
      <c r="S290" s="187" t="s">
        <v>312</v>
      </c>
      <c r="T290" s="187" t="s">
        <v>134</v>
      </c>
      <c r="U290" s="187" t="s">
        <v>653</v>
      </c>
      <c r="V290" s="187"/>
    </row>
    <row r="291" spans="1:22" s="185" customFormat="1" ht="15.75" customHeight="1" outlineLevel="2">
      <c r="A291" s="187" t="s">
        <v>633</v>
      </c>
      <c r="B291" s="187" t="s">
        <v>630</v>
      </c>
      <c r="C291" s="188" t="s">
        <v>909</v>
      </c>
      <c r="D291" s="188" t="s">
        <v>910</v>
      </c>
      <c r="E291" s="189" t="s">
        <v>911</v>
      </c>
      <c r="F291" s="189" t="s">
        <v>252</v>
      </c>
      <c r="G291" s="190" t="s">
        <v>217</v>
      </c>
      <c r="H291" s="191">
        <v>116765826</v>
      </c>
      <c r="I291" s="191">
        <v>116765826</v>
      </c>
      <c r="J291" s="191">
        <v>116765826</v>
      </c>
      <c r="K291" s="191">
        <v>86420</v>
      </c>
      <c r="L291" s="191">
        <v>116679406</v>
      </c>
      <c r="M291" s="191">
        <v>11043126762.07</v>
      </c>
      <c r="N291" s="191">
        <v>8511998.39</v>
      </c>
      <c r="O291" s="191">
        <v>11578094585.9</v>
      </c>
      <c r="P291" s="191">
        <v>116679406</v>
      </c>
      <c r="Q291" s="187" t="s">
        <v>636</v>
      </c>
      <c r="R291" s="187" t="s">
        <v>712</v>
      </c>
      <c r="S291" s="187" t="s">
        <v>225</v>
      </c>
      <c r="T291" s="187" t="s">
        <v>912</v>
      </c>
      <c r="U291" s="187" t="s">
        <v>653</v>
      </c>
      <c r="V291" s="187"/>
    </row>
    <row r="292" spans="1:22" s="185" customFormat="1" ht="15.75" customHeight="1" outlineLevel="2">
      <c r="A292" s="187" t="s">
        <v>633</v>
      </c>
      <c r="B292" s="187" t="s">
        <v>630</v>
      </c>
      <c r="C292" s="188" t="s">
        <v>618</v>
      </c>
      <c r="D292" s="188" t="s">
        <v>619</v>
      </c>
      <c r="E292" s="189" t="s">
        <v>620</v>
      </c>
      <c r="F292" s="189" t="s">
        <v>733</v>
      </c>
      <c r="G292" s="190" t="s">
        <v>217</v>
      </c>
      <c r="H292" s="191">
        <v>87134400</v>
      </c>
      <c r="I292" s="191">
        <v>87134400</v>
      </c>
      <c r="J292" s="191">
        <v>43807370.42</v>
      </c>
      <c r="K292" s="191">
        <v>7342321</v>
      </c>
      <c r="L292" s="191">
        <v>36465049.42</v>
      </c>
      <c r="M292" s="191">
        <v>4143081595.304</v>
      </c>
      <c r="N292" s="191">
        <v>711906811.949</v>
      </c>
      <c r="O292" s="191">
        <v>3618425956.542</v>
      </c>
      <c r="P292" s="191">
        <v>36465049.42</v>
      </c>
      <c r="Q292" s="187" t="s">
        <v>635</v>
      </c>
      <c r="R292" s="187" t="s">
        <v>155</v>
      </c>
      <c r="S292" s="187" t="s">
        <v>223</v>
      </c>
      <c r="T292" s="187" t="s">
        <v>786</v>
      </c>
      <c r="U292" s="187" t="s">
        <v>653</v>
      </c>
      <c r="V292" s="187"/>
    </row>
    <row r="293" spans="1:22" s="185" customFormat="1" ht="15.75" customHeight="1" outlineLevel="2">
      <c r="A293" s="187" t="s">
        <v>633</v>
      </c>
      <c r="B293" s="187" t="s">
        <v>630</v>
      </c>
      <c r="C293" s="188" t="s">
        <v>906</v>
      </c>
      <c r="D293" s="188" t="s">
        <v>907</v>
      </c>
      <c r="E293" s="189" t="s">
        <v>908</v>
      </c>
      <c r="F293" s="189" t="s">
        <v>336</v>
      </c>
      <c r="G293" s="190" t="s">
        <v>217</v>
      </c>
      <c r="H293" s="191">
        <v>70000000</v>
      </c>
      <c r="I293" s="191">
        <v>70000000</v>
      </c>
      <c r="J293" s="191" t="s">
        <v>212</v>
      </c>
      <c r="K293" s="191" t="s">
        <v>212</v>
      </c>
      <c r="L293" s="191">
        <v>70000000</v>
      </c>
      <c r="M293" s="191" t="s">
        <v>212</v>
      </c>
      <c r="N293" s="191" t="s">
        <v>212</v>
      </c>
      <c r="O293" s="191">
        <v>6946098277.3</v>
      </c>
      <c r="P293" s="191">
        <v>70000000</v>
      </c>
      <c r="Q293" s="187" t="s">
        <v>636</v>
      </c>
      <c r="R293" s="187" t="s">
        <v>712</v>
      </c>
      <c r="S293" s="187" t="s">
        <v>649</v>
      </c>
      <c r="T293" s="187" t="s">
        <v>786</v>
      </c>
      <c r="U293" s="187" t="s">
        <v>653</v>
      </c>
      <c r="V293" s="187"/>
    </row>
    <row r="294" spans="1:22" s="185" customFormat="1" ht="15.75" customHeight="1" outlineLevel="2">
      <c r="A294" s="187" t="s">
        <v>633</v>
      </c>
      <c r="B294" s="187" t="s">
        <v>630</v>
      </c>
      <c r="C294" s="188" t="s">
        <v>621</v>
      </c>
      <c r="D294" s="188" t="s">
        <v>622</v>
      </c>
      <c r="E294" s="189" t="s">
        <v>623</v>
      </c>
      <c r="F294" s="189" t="s">
        <v>252</v>
      </c>
      <c r="G294" s="190" t="s">
        <v>217</v>
      </c>
      <c r="H294" s="191">
        <v>16500000</v>
      </c>
      <c r="I294" s="191">
        <v>16500000</v>
      </c>
      <c r="J294" s="191">
        <v>10690000</v>
      </c>
      <c r="K294" s="191" t="s">
        <v>212</v>
      </c>
      <c r="L294" s="191">
        <v>10690000</v>
      </c>
      <c r="M294" s="191">
        <v>1011006637.22</v>
      </c>
      <c r="N294" s="191" t="s">
        <v>212</v>
      </c>
      <c r="O294" s="191">
        <v>1060768436.919</v>
      </c>
      <c r="P294" s="191">
        <v>10690000</v>
      </c>
      <c r="Q294" s="187" t="s">
        <v>636</v>
      </c>
      <c r="R294" s="187" t="s">
        <v>155</v>
      </c>
      <c r="S294" s="187" t="s">
        <v>341</v>
      </c>
      <c r="T294" s="187" t="s">
        <v>215</v>
      </c>
      <c r="U294" s="187" t="s">
        <v>653</v>
      </c>
      <c r="V294" s="187"/>
    </row>
    <row r="295" spans="1:22" s="185" customFormat="1" ht="15.75" customHeight="1" outlineLevel="2">
      <c r="A295" s="187" t="s">
        <v>633</v>
      </c>
      <c r="B295" s="187" t="s">
        <v>630</v>
      </c>
      <c r="C295" s="188" t="s">
        <v>126</v>
      </c>
      <c r="D295" s="188" t="s">
        <v>127</v>
      </c>
      <c r="E295" s="189" t="s">
        <v>158</v>
      </c>
      <c r="F295" s="189" t="s">
        <v>651</v>
      </c>
      <c r="G295" s="190" t="s">
        <v>217</v>
      </c>
      <c r="H295" s="191">
        <v>40000000</v>
      </c>
      <c r="I295" s="191">
        <v>40000000</v>
      </c>
      <c r="J295" s="191">
        <v>26500000</v>
      </c>
      <c r="K295" s="191">
        <v>17000000</v>
      </c>
      <c r="L295" s="191">
        <v>9500000</v>
      </c>
      <c r="M295" s="191">
        <v>2506237220.425</v>
      </c>
      <c r="N295" s="191">
        <v>1647689920.64</v>
      </c>
      <c r="O295" s="191">
        <v>942684766.205</v>
      </c>
      <c r="P295" s="191">
        <v>9500000</v>
      </c>
      <c r="Q295" s="187" t="s">
        <v>636</v>
      </c>
      <c r="R295" s="187" t="s">
        <v>155</v>
      </c>
      <c r="S295" s="187" t="s">
        <v>341</v>
      </c>
      <c r="T295" s="187" t="s">
        <v>215</v>
      </c>
      <c r="U295" s="187" t="s">
        <v>653</v>
      </c>
      <c r="V295" s="187"/>
    </row>
    <row r="296" spans="1:22" s="185" customFormat="1" ht="15.75" customHeight="1" outlineLevel="2">
      <c r="A296" s="187" t="s">
        <v>633</v>
      </c>
      <c r="B296" s="187" t="s">
        <v>630</v>
      </c>
      <c r="C296" s="188" t="s">
        <v>156</v>
      </c>
      <c r="D296" s="188" t="s">
        <v>157</v>
      </c>
      <c r="E296" s="189" t="s">
        <v>158</v>
      </c>
      <c r="F296" s="189" t="s">
        <v>263</v>
      </c>
      <c r="G296" s="190" t="s">
        <v>217</v>
      </c>
      <c r="H296" s="191">
        <v>26000000</v>
      </c>
      <c r="I296" s="191">
        <v>26000000</v>
      </c>
      <c r="J296" s="191">
        <v>12597439</v>
      </c>
      <c r="K296" s="191" t="s">
        <v>212</v>
      </c>
      <c r="L296" s="191">
        <v>12597439</v>
      </c>
      <c r="M296" s="191">
        <v>1191402660.522</v>
      </c>
      <c r="N296" s="191" t="s">
        <v>212</v>
      </c>
      <c r="O296" s="191">
        <v>1250043561.947</v>
      </c>
      <c r="P296" s="191">
        <v>12597439</v>
      </c>
      <c r="Q296" s="187" t="s">
        <v>636</v>
      </c>
      <c r="R296" s="187" t="s">
        <v>155</v>
      </c>
      <c r="S296" s="187" t="s">
        <v>341</v>
      </c>
      <c r="T296" s="187" t="s">
        <v>215</v>
      </c>
      <c r="U296" s="187" t="s">
        <v>653</v>
      </c>
      <c r="V296" s="187"/>
    </row>
    <row r="297" spans="1:22" s="185" customFormat="1" ht="15.75" customHeight="1" outlineLevel="2">
      <c r="A297" s="187" t="s">
        <v>633</v>
      </c>
      <c r="B297" s="187" t="s">
        <v>630</v>
      </c>
      <c r="C297" s="188" t="s">
        <v>159</v>
      </c>
      <c r="D297" s="188" t="s">
        <v>160</v>
      </c>
      <c r="E297" s="189" t="s">
        <v>158</v>
      </c>
      <c r="F297" s="189" t="s">
        <v>252</v>
      </c>
      <c r="G297" s="190" t="s">
        <v>217</v>
      </c>
      <c r="H297" s="191">
        <v>40000000</v>
      </c>
      <c r="I297" s="191">
        <v>40000000</v>
      </c>
      <c r="J297" s="191">
        <v>3411000</v>
      </c>
      <c r="K297" s="191">
        <v>1420000</v>
      </c>
      <c r="L297" s="191">
        <v>1991000</v>
      </c>
      <c r="M297" s="191">
        <v>322595289.014</v>
      </c>
      <c r="N297" s="191">
        <v>139749336.934</v>
      </c>
      <c r="O297" s="191">
        <v>197566881.001</v>
      </c>
      <c r="P297" s="191">
        <v>1991000</v>
      </c>
      <c r="Q297" s="187" t="s">
        <v>636</v>
      </c>
      <c r="R297" s="187" t="s">
        <v>155</v>
      </c>
      <c r="S297" s="187" t="s">
        <v>341</v>
      </c>
      <c r="T297" s="187" t="s">
        <v>215</v>
      </c>
      <c r="U297" s="187" t="s">
        <v>653</v>
      </c>
      <c r="V297" s="187"/>
    </row>
    <row r="298" spans="1:22" s="198" customFormat="1" ht="15.75" customHeight="1" outlineLevel="1">
      <c r="A298" s="193" t="s">
        <v>77</v>
      </c>
      <c r="B298" s="193"/>
      <c r="C298" s="194"/>
      <c r="D298" s="194"/>
      <c r="E298" s="195"/>
      <c r="F298" s="195"/>
      <c r="G298" s="196"/>
      <c r="H298" s="197"/>
      <c r="I298" s="197">
        <f aca="true" t="shared" si="25" ref="I298:O298">SUBTOTAL(9,I279:I297)</f>
        <v>886301971</v>
      </c>
      <c r="J298" s="197">
        <f t="shared" si="25"/>
        <v>580210884.8800001</v>
      </c>
      <c r="K298" s="197">
        <f t="shared" si="25"/>
        <v>102176792.53</v>
      </c>
      <c r="L298" s="197">
        <f t="shared" si="25"/>
        <v>548034092.35</v>
      </c>
      <c r="M298" s="197">
        <f t="shared" si="25"/>
        <v>54873438316.29901</v>
      </c>
      <c r="N298" s="197">
        <f t="shared" si="25"/>
        <v>9883414201.823</v>
      </c>
      <c r="O298" s="197">
        <f t="shared" si="25"/>
        <v>54381409496.770004</v>
      </c>
      <c r="P298" s="197"/>
      <c r="Q298" s="193"/>
      <c r="R298" s="193"/>
      <c r="S298" s="193"/>
      <c r="T298" s="193"/>
      <c r="U298" s="193"/>
      <c r="V298" s="193"/>
    </row>
    <row r="299" spans="1:22" s="198" customFormat="1" ht="15.75" customHeight="1" outlineLevel="1">
      <c r="A299" s="193" t="s">
        <v>655</v>
      </c>
      <c r="B299" s="193"/>
      <c r="C299" s="194"/>
      <c r="D299" s="194"/>
      <c r="E299" s="195"/>
      <c r="F299" s="195"/>
      <c r="G299" s="196"/>
      <c r="H299" s="197"/>
      <c r="I299" s="197">
        <f aca="true" t="shared" si="26" ref="I299:O299">SUBTOTAL(9,I4:I298)</f>
        <v>20603879436.091927</v>
      </c>
      <c r="J299" s="197">
        <f t="shared" si="26"/>
        <v>12874465219.106993</v>
      </c>
      <c r="K299" s="197">
        <f t="shared" si="26"/>
        <v>2898856413.8060017</v>
      </c>
      <c r="L299" s="197">
        <f t="shared" si="26"/>
        <v>12362372136.260996</v>
      </c>
      <c r="M299" s="197">
        <f t="shared" si="26"/>
        <v>1217602412270.787</v>
      </c>
      <c r="N299" s="197">
        <f t="shared" si="26"/>
        <v>280963944514.589</v>
      </c>
      <c r="O299" s="197">
        <f t="shared" si="26"/>
        <v>1226717882843.0947</v>
      </c>
      <c r="P299" s="197"/>
      <c r="Q299" s="193"/>
      <c r="R299" s="193"/>
      <c r="S299" s="193"/>
      <c r="T299" s="193"/>
      <c r="U299" s="193"/>
      <c r="V299" s="193"/>
    </row>
  </sheetData>
  <sheetProtection/>
  <mergeCells count="2">
    <mergeCell ref="A1:U1"/>
    <mergeCell ref="A2:V2"/>
  </mergeCells>
  <conditionalFormatting sqref="M3 J3:K3 O3:Q3">
    <cfRule type="cellIs" priority="1" dxfId="0" operator="lessThan" stopIfTrue="1">
      <formula>0</formula>
    </cfRule>
  </conditionalFormatting>
  <printOptions gridLines="1" horizontalCentered="1"/>
  <pageMargins left="0.17" right="0.17" top="0.35" bottom="0.35" header="0.17" footer="0.18"/>
  <pageSetup firstPageNumber="18" useFirstPageNumber="1" horizontalDpi="600" verticalDpi="600" orientation="landscape" paperSize="9" scale="69" r:id="rId1"/>
  <headerFooter alignWithMargins="0">
    <oddFooter>&amp;L&amp;8&amp;Z&amp;F-&amp;A&amp;R&amp;P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O42"/>
  <sheetViews>
    <sheetView zoomScalePageLayoutView="0" workbookViewId="0" topLeftCell="A27">
      <selection activeCell="E65" sqref="E65"/>
    </sheetView>
  </sheetViews>
  <sheetFormatPr defaultColWidth="9.140625" defaultRowHeight="12.75"/>
  <cols>
    <col min="2" max="2" width="16.8515625" style="0" bestFit="1" customWidth="1"/>
    <col min="3" max="3" width="10.28125" style="0" bestFit="1" customWidth="1"/>
    <col min="4" max="4" width="17.8515625" style="0" bestFit="1" customWidth="1"/>
    <col min="5" max="5" width="37.28125" style="0" bestFit="1" customWidth="1"/>
    <col min="6" max="6" width="14.00390625" style="0" bestFit="1" customWidth="1"/>
    <col min="7" max="7" width="21.57421875" style="0" bestFit="1" customWidth="1"/>
    <col min="8" max="8" width="23.8515625" style="0" bestFit="1" customWidth="1"/>
    <col min="9" max="9" width="16.57421875" style="0" bestFit="1" customWidth="1"/>
    <col min="10" max="10" width="16.57421875" style="0" customWidth="1"/>
    <col min="11" max="11" width="36.28125" style="0" bestFit="1" customWidth="1"/>
    <col min="12" max="12" width="45.28125" style="0" bestFit="1" customWidth="1"/>
    <col min="13" max="13" width="24.140625" style="0" bestFit="1" customWidth="1"/>
    <col min="14" max="14" width="16.28125" style="0" bestFit="1" customWidth="1"/>
  </cols>
  <sheetData>
    <row r="1" spans="2:15" ht="63.75">
      <c r="B1" s="2" t="s">
        <v>637</v>
      </c>
      <c r="C1" s="2" t="s">
        <v>685</v>
      </c>
      <c r="D1" s="2" t="s">
        <v>709</v>
      </c>
      <c r="E1" s="4" t="s">
        <v>638</v>
      </c>
      <c r="F1" s="3" t="s">
        <v>639</v>
      </c>
      <c r="G1" s="4" t="s">
        <v>640</v>
      </c>
      <c r="H1" s="5" t="s">
        <v>641</v>
      </c>
      <c r="I1" s="23" t="s">
        <v>710</v>
      </c>
      <c r="J1" s="23" t="s">
        <v>919</v>
      </c>
      <c r="K1" s="4" t="s">
        <v>634</v>
      </c>
      <c r="L1" s="4" t="s">
        <v>211</v>
      </c>
      <c r="M1" s="4" t="s">
        <v>79</v>
      </c>
      <c r="N1" s="4" t="s">
        <v>644</v>
      </c>
      <c r="O1" s="4" t="s">
        <v>645</v>
      </c>
    </row>
    <row r="2" spans="1:15" s="13" customFormat="1" ht="63.75">
      <c r="A2" s="182" t="s">
        <v>1144</v>
      </c>
      <c r="B2" s="320" t="s">
        <v>1076</v>
      </c>
      <c r="C2" s="320" t="s">
        <v>628</v>
      </c>
      <c r="D2" s="320" t="s">
        <v>1077</v>
      </c>
      <c r="E2" s="320" t="s">
        <v>1078</v>
      </c>
      <c r="F2" s="320" t="s">
        <v>1079</v>
      </c>
      <c r="G2" s="320" t="s">
        <v>1080</v>
      </c>
      <c r="H2" s="320" t="s">
        <v>1081</v>
      </c>
      <c r="I2" s="321" t="s">
        <v>1082</v>
      </c>
      <c r="J2" s="23" t="s">
        <v>919</v>
      </c>
      <c r="K2" s="320" t="s">
        <v>1083</v>
      </c>
      <c r="L2" s="320" t="s">
        <v>1083</v>
      </c>
      <c r="M2" s="320" t="s">
        <v>1084</v>
      </c>
      <c r="N2" s="320" t="s">
        <v>1085</v>
      </c>
      <c r="O2" s="320" t="s">
        <v>1086</v>
      </c>
    </row>
    <row r="3" spans="1:15" s="13" customFormat="1" ht="12.75">
      <c r="A3" s="13">
        <v>1</v>
      </c>
      <c r="B3" s="320" t="s">
        <v>216</v>
      </c>
      <c r="C3" s="320" t="s">
        <v>629</v>
      </c>
      <c r="D3" s="320" t="s">
        <v>765</v>
      </c>
      <c r="E3" s="320" t="s">
        <v>766</v>
      </c>
      <c r="F3" s="320" t="s">
        <v>1087</v>
      </c>
      <c r="G3" s="320" t="s">
        <v>1088</v>
      </c>
      <c r="H3" s="320" t="s">
        <v>217</v>
      </c>
      <c r="I3" s="321">
        <v>73000000</v>
      </c>
      <c r="J3" s="322" t="s">
        <v>1143</v>
      </c>
      <c r="K3" s="320" t="s">
        <v>917</v>
      </c>
      <c r="L3" s="320" t="s">
        <v>917</v>
      </c>
      <c r="M3" s="320" t="s">
        <v>219</v>
      </c>
      <c r="N3" s="320" t="s">
        <v>253</v>
      </c>
      <c r="O3" s="320" t="s">
        <v>648</v>
      </c>
    </row>
    <row r="4" spans="1:15" s="13" customFormat="1" ht="12.75">
      <c r="A4" s="13">
        <v>2</v>
      </c>
      <c r="B4" s="320" t="s">
        <v>216</v>
      </c>
      <c r="C4" s="320" t="s">
        <v>629</v>
      </c>
      <c r="D4" s="320" t="s">
        <v>767</v>
      </c>
      <c r="E4" s="320" t="s">
        <v>768</v>
      </c>
      <c r="F4" s="320" t="s">
        <v>1089</v>
      </c>
      <c r="G4" s="320" t="s">
        <v>1090</v>
      </c>
      <c r="H4" s="320" t="s">
        <v>217</v>
      </c>
      <c r="I4" s="321">
        <v>25100000</v>
      </c>
      <c r="J4" s="322" t="s">
        <v>1143</v>
      </c>
      <c r="K4" s="320" t="s">
        <v>712</v>
      </c>
      <c r="L4" s="320" t="s">
        <v>712</v>
      </c>
      <c r="M4" s="320" t="s">
        <v>225</v>
      </c>
      <c r="N4" s="320" t="s">
        <v>278</v>
      </c>
      <c r="O4" s="320" t="s">
        <v>648</v>
      </c>
    </row>
    <row r="5" spans="1:15" s="13" customFormat="1" ht="12.75">
      <c r="A5" s="13">
        <v>3</v>
      </c>
      <c r="B5" s="320" t="s">
        <v>216</v>
      </c>
      <c r="C5" s="320" t="s">
        <v>629</v>
      </c>
      <c r="D5" s="320" t="s">
        <v>771</v>
      </c>
      <c r="E5" s="320" t="s">
        <v>772</v>
      </c>
      <c r="F5" s="320" t="s">
        <v>1089</v>
      </c>
      <c r="G5" s="320" t="s">
        <v>1090</v>
      </c>
      <c r="H5" s="320" t="s">
        <v>213</v>
      </c>
      <c r="I5" s="321">
        <v>48350000</v>
      </c>
      <c r="J5" s="322" t="s">
        <v>1143</v>
      </c>
      <c r="K5" s="320" t="s">
        <v>712</v>
      </c>
      <c r="L5" s="320" t="s">
        <v>712</v>
      </c>
      <c r="M5" s="320" t="s">
        <v>225</v>
      </c>
      <c r="N5" s="320" t="s">
        <v>278</v>
      </c>
      <c r="O5" s="320" t="s">
        <v>648</v>
      </c>
    </row>
    <row r="6" spans="1:15" s="13" customFormat="1" ht="12.75">
      <c r="A6" s="13">
        <v>4</v>
      </c>
      <c r="B6" s="320" t="s">
        <v>631</v>
      </c>
      <c r="C6" s="320" t="s">
        <v>629</v>
      </c>
      <c r="D6" s="320" t="s">
        <v>779</v>
      </c>
      <c r="E6" s="320" t="s">
        <v>489</v>
      </c>
      <c r="F6" s="320" t="s">
        <v>1091</v>
      </c>
      <c r="G6" s="320" t="s">
        <v>1092</v>
      </c>
      <c r="H6" s="320" t="s">
        <v>217</v>
      </c>
      <c r="I6" s="321">
        <v>448000000</v>
      </c>
      <c r="J6" s="322" t="s">
        <v>1143</v>
      </c>
      <c r="K6" s="320" t="s">
        <v>712</v>
      </c>
      <c r="L6" s="320" t="s">
        <v>712</v>
      </c>
      <c r="M6" s="320" t="s">
        <v>596</v>
      </c>
      <c r="N6" s="320" t="s">
        <v>248</v>
      </c>
      <c r="O6" s="320" t="s">
        <v>653</v>
      </c>
    </row>
    <row r="7" spans="1:15" s="13" customFormat="1" ht="12.75">
      <c r="A7" s="13">
        <v>5</v>
      </c>
      <c r="B7" s="320" t="s">
        <v>631</v>
      </c>
      <c r="C7" s="320" t="s">
        <v>630</v>
      </c>
      <c r="D7" s="320" t="s">
        <v>776</v>
      </c>
      <c r="E7" s="320" t="s">
        <v>777</v>
      </c>
      <c r="F7" s="320" t="s">
        <v>1093</v>
      </c>
      <c r="G7" s="320" t="s">
        <v>78</v>
      </c>
      <c r="H7" s="320" t="s">
        <v>295</v>
      </c>
      <c r="I7" s="321">
        <v>70000000</v>
      </c>
      <c r="J7" s="322" t="s">
        <v>1143</v>
      </c>
      <c r="K7" s="320" t="s">
        <v>712</v>
      </c>
      <c r="L7" s="320" t="s">
        <v>712</v>
      </c>
      <c r="M7" s="320" t="s">
        <v>312</v>
      </c>
      <c r="N7" s="320" t="s">
        <v>312</v>
      </c>
      <c r="O7" s="320" t="s">
        <v>653</v>
      </c>
    </row>
    <row r="8" spans="1:15" s="13" customFormat="1" ht="12.75">
      <c r="A8" s="13">
        <v>6</v>
      </c>
      <c r="B8" s="320" t="s">
        <v>508</v>
      </c>
      <c r="C8" s="320" t="s">
        <v>630</v>
      </c>
      <c r="D8" s="320" t="s">
        <v>787</v>
      </c>
      <c r="E8" s="320" t="s">
        <v>788</v>
      </c>
      <c r="F8" s="320" t="s">
        <v>1094</v>
      </c>
      <c r="G8" s="320" t="s">
        <v>1095</v>
      </c>
      <c r="H8" s="320" t="s">
        <v>221</v>
      </c>
      <c r="I8" s="321">
        <v>15000000</v>
      </c>
      <c r="J8" s="322" t="s">
        <v>1143</v>
      </c>
      <c r="K8" s="320" t="s">
        <v>712</v>
      </c>
      <c r="L8" s="320" t="s">
        <v>712</v>
      </c>
      <c r="M8" s="320" t="s">
        <v>232</v>
      </c>
      <c r="N8" s="320" t="s">
        <v>222</v>
      </c>
      <c r="O8" s="320" t="s">
        <v>648</v>
      </c>
    </row>
    <row r="9" spans="1:15" s="13" customFormat="1" ht="12.75">
      <c r="A9" s="13">
        <v>7</v>
      </c>
      <c r="B9" s="320" t="s">
        <v>319</v>
      </c>
      <c r="C9" s="320" t="s">
        <v>630</v>
      </c>
      <c r="D9" s="320" t="s">
        <v>791</v>
      </c>
      <c r="E9" s="320" t="s">
        <v>792</v>
      </c>
      <c r="F9" s="320" t="s">
        <v>1096</v>
      </c>
      <c r="G9" s="320" t="s">
        <v>1097</v>
      </c>
      <c r="H9" s="320" t="s">
        <v>221</v>
      </c>
      <c r="I9" s="321">
        <v>350000</v>
      </c>
      <c r="J9" s="322" t="s">
        <v>1143</v>
      </c>
      <c r="K9" s="320" t="s">
        <v>712</v>
      </c>
      <c r="L9" s="320" t="s">
        <v>712</v>
      </c>
      <c r="M9" s="320" t="s">
        <v>596</v>
      </c>
      <c r="N9" s="320" t="s">
        <v>349</v>
      </c>
      <c r="O9" s="320" t="s">
        <v>653</v>
      </c>
    </row>
    <row r="10" spans="1:15" s="13" customFormat="1" ht="12.75">
      <c r="A10" s="13">
        <v>8</v>
      </c>
      <c r="B10" s="320" t="s">
        <v>319</v>
      </c>
      <c r="C10" s="320" t="s">
        <v>629</v>
      </c>
      <c r="D10" s="320" t="s">
        <v>795</v>
      </c>
      <c r="E10" s="320" t="s">
        <v>796</v>
      </c>
      <c r="F10" s="320" t="s">
        <v>1096</v>
      </c>
      <c r="G10" s="320" t="s">
        <v>1097</v>
      </c>
      <c r="H10" s="320" t="s">
        <v>221</v>
      </c>
      <c r="I10" s="321">
        <v>68000000</v>
      </c>
      <c r="J10" s="322" t="s">
        <v>1143</v>
      </c>
      <c r="K10" s="320" t="s">
        <v>712</v>
      </c>
      <c r="L10" s="320" t="s">
        <v>712</v>
      </c>
      <c r="M10" s="320" t="s">
        <v>596</v>
      </c>
      <c r="N10" s="320" t="s">
        <v>349</v>
      </c>
      <c r="O10" s="320" t="s">
        <v>653</v>
      </c>
    </row>
    <row r="11" spans="1:15" s="13" customFormat="1" ht="12.75">
      <c r="A11" s="13">
        <v>9</v>
      </c>
      <c r="B11" s="320" t="s">
        <v>319</v>
      </c>
      <c r="C11" s="320" t="s">
        <v>629</v>
      </c>
      <c r="D11" s="320" t="s">
        <v>795</v>
      </c>
      <c r="E11" s="320" t="s">
        <v>796</v>
      </c>
      <c r="F11" s="320" t="s">
        <v>1096</v>
      </c>
      <c r="G11" s="320" t="s">
        <v>1097</v>
      </c>
      <c r="H11" s="320" t="s">
        <v>221</v>
      </c>
      <c r="I11" s="321">
        <v>68000000</v>
      </c>
      <c r="J11" s="322" t="s">
        <v>1143</v>
      </c>
      <c r="K11" s="320" t="s">
        <v>712</v>
      </c>
      <c r="L11" s="320" t="s">
        <v>712</v>
      </c>
      <c r="M11" s="320" t="s">
        <v>596</v>
      </c>
      <c r="N11" s="320" t="s">
        <v>349</v>
      </c>
      <c r="O11" s="320" t="s">
        <v>653</v>
      </c>
    </row>
    <row r="12" spans="1:15" s="13" customFormat="1" ht="12.75">
      <c r="A12" s="13">
        <v>10</v>
      </c>
      <c r="B12" s="320" t="s">
        <v>327</v>
      </c>
      <c r="C12" s="320" t="s">
        <v>630</v>
      </c>
      <c r="D12" s="320" t="s">
        <v>809</v>
      </c>
      <c r="E12" s="320" t="s">
        <v>810</v>
      </c>
      <c r="F12" s="320" t="s">
        <v>1098</v>
      </c>
      <c r="G12" s="320" t="s">
        <v>1099</v>
      </c>
      <c r="H12" s="320" t="s">
        <v>221</v>
      </c>
      <c r="I12" s="321">
        <v>10000000</v>
      </c>
      <c r="J12" s="322" t="s">
        <v>1143</v>
      </c>
      <c r="K12" s="320" t="s">
        <v>712</v>
      </c>
      <c r="L12" s="320" t="s">
        <v>712</v>
      </c>
      <c r="M12" s="320" t="s">
        <v>232</v>
      </c>
      <c r="N12" s="320" t="s">
        <v>786</v>
      </c>
      <c r="O12" s="320" t="s">
        <v>653</v>
      </c>
    </row>
    <row r="13" spans="1:15" s="13" customFormat="1" ht="12.75">
      <c r="A13" s="13">
        <v>11</v>
      </c>
      <c r="B13" s="320" t="s">
        <v>340</v>
      </c>
      <c r="C13" s="320" t="s">
        <v>630</v>
      </c>
      <c r="D13" s="320" t="s">
        <v>835</v>
      </c>
      <c r="E13" s="320" t="s">
        <v>836</v>
      </c>
      <c r="F13" s="320" t="s">
        <v>1100</v>
      </c>
      <c r="G13" s="320" t="s">
        <v>78</v>
      </c>
      <c r="H13" s="320" t="s">
        <v>217</v>
      </c>
      <c r="I13" s="321">
        <v>10000000</v>
      </c>
      <c r="J13" s="322" t="s">
        <v>1143</v>
      </c>
      <c r="K13" s="320" t="s">
        <v>712</v>
      </c>
      <c r="L13" s="320" t="s">
        <v>712</v>
      </c>
      <c r="M13" s="320" t="s">
        <v>228</v>
      </c>
      <c r="N13" s="320" t="s">
        <v>551</v>
      </c>
      <c r="O13" s="320" t="s">
        <v>648</v>
      </c>
    </row>
    <row r="14" spans="1:15" s="13" customFormat="1" ht="12.75">
      <c r="A14" s="13">
        <v>12</v>
      </c>
      <c r="B14" s="320" t="s">
        <v>340</v>
      </c>
      <c r="C14" s="320" t="s">
        <v>630</v>
      </c>
      <c r="D14" s="320" t="s">
        <v>812</v>
      </c>
      <c r="E14" s="320" t="s">
        <v>813</v>
      </c>
      <c r="F14" s="320" t="s">
        <v>1101</v>
      </c>
      <c r="G14" s="320" t="s">
        <v>78</v>
      </c>
      <c r="H14" s="320" t="s">
        <v>217</v>
      </c>
      <c r="I14" s="321">
        <v>16000000</v>
      </c>
      <c r="J14" s="322" t="s">
        <v>1143</v>
      </c>
      <c r="K14" s="320" t="s">
        <v>712</v>
      </c>
      <c r="L14" s="320" t="s">
        <v>712</v>
      </c>
      <c r="M14" s="320" t="s">
        <v>223</v>
      </c>
      <c r="N14" s="320" t="s">
        <v>134</v>
      </c>
      <c r="O14" s="320" t="s">
        <v>648</v>
      </c>
    </row>
    <row r="15" spans="1:15" s="13" customFormat="1" ht="12.75">
      <c r="A15" s="13">
        <v>13</v>
      </c>
      <c r="B15" s="320" t="s">
        <v>340</v>
      </c>
      <c r="C15" s="320" t="s">
        <v>630</v>
      </c>
      <c r="D15" s="320" t="s">
        <v>815</v>
      </c>
      <c r="E15" s="320" t="s">
        <v>816</v>
      </c>
      <c r="F15" s="320" t="s">
        <v>1102</v>
      </c>
      <c r="G15" s="320" t="s">
        <v>78</v>
      </c>
      <c r="H15" s="320" t="s">
        <v>217</v>
      </c>
      <c r="I15" s="321">
        <v>18000000</v>
      </c>
      <c r="J15" s="322" t="s">
        <v>1143</v>
      </c>
      <c r="K15" s="320" t="s">
        <v>712</v>
      </c>
      <c r="L15" s="320" t="s">
        <v>712</v>
      </c>
      <c r="M15" s="320" t="s">
        <v>223</v>
      </c>
      <c r="N15" s="320" t="s">
        <v>786</v>
      </c>
      <c r="O15" s="320" t="s">
        <v>648</v>
      </c>
    </row>
    <row r="16" spans="1:15" s="13" customFormat="1" ht="12.75">
      <c r="A16" s="13">
        <v>14</v>
      </c>
      <c r="B16" s="320" t="s">
        <v>340</v>
      </c>
      <c r="C16" s="320" t="s">
        <v>630</v>
      </c>
      <c r="D16" s="320" t="s">
        <v>818</v>
      </c>
      <c r="E16" s="320" t="s">
        <v>819</v>
      </c>
      <c r="F16" s="320" t="s">
        <v>1103</v>
      </c>
      <c r="G16" s="320" t="s">
        <v>1104</v>
      </c>
      <c r="H16" s="320" t="s">
        <v>217</v>
      </c>
      <c r="I16" s="321">
        <v>445000</v>
      </c>
      <c r="J16" s="322" t="s">
        <v>1143</v>
      </c>
      <c r="K16" s="320" t="s">
        <v>712</v>
      </c>
      <c r="L16" s="320" t="s">
        <v>712</v>
      </c>
      <c r="M16" s="320" t="s">
        <v>232</v>
      </c>
      <c r="N16" s="320" t="s">
        <v>822</v>
      </c>
      <c r="O16" s="320" t="s">
        <v>648</v>
      </c>
    </row>
    <row r="17" spans="1:15" s="13" customFormat="1" ht="12.75">
      <c r="A17" s="13">
        <v>15</v>
      </c>
      <c r="B17" s="320" t="s">
        <v>340</v>
      </c>
      <c r="C17" s="320" t="s">
        <v>630</v>
      </c>
      <c r="D17" s="320" t="s">
        <v>823</v>
      </c>
      <c r="E17" s="320" t="s">
        <v>824</v>
      </c>
      <c r="F17" s="320" t="s">
        <v>1105</v>
      </c>
      <c r="G17" s="320" t="s">
        <v>78</v>
      </c>
      <c r="H17" s="320" t="s">
        <v>217</v>
      </c>
      <c r="I17" s="321">
        <v>5000000</v>
      </c>
      <c r="J17" s="322" t="s">
        <v>1143</v>
      </c>
      <c r="K17" s="320" t="s">
        <v>712</v>
      </c>
      <c r="L17" s="320" t="s">
        <v>712</v>
      </c>
      <c r="M17" s="320" t="s">
        <v>232</v>
      </c>
      <c r="N17" s="320" t="s">
        <v>551</v>
      </c>
      <c r="O17" s="320" t="s">
        <v>648</v>
      </c>
    </row>
    <row r="18" spans="1:15" s="13" customFormat="1" ht="12.75">
      <c r="A18" s="13">
        <v>16</v>
      </c>
      <c r="B18" s="320" t="s">
        <v>348</v>
      </c>
      <c r="C18" s="320" t="s">
        <v>629</v>
      </c>
      <c r="D18" s="320" t="s">
        <v>846</v>
      </c>
      <c r="E18" s="320" t="s">
        <v>847</v>
      </c>
      <c r="F18" s="320" t="s">
        <v>1106</v>
      </c>
      <c r="G18" s="320" t="s">
        <v>1107</v>
      </c>
      <c r="H18" s="320" t="s">
        <v>213</v>
      </c>
      <c r="I18" s="321">
        <v>46200000</v>
      </c>
      <c r="J18" s="322" t="s">
        <v>1143</v>
      </c>
      <c r="K18" s="320" t="s">
        <v>712</v>
      </c>
      <c r="L18" s="320" t="s">
        <v>712</v>
      </c>
      <c r="M18" s="320" t="s">
        <v>232</v>
      </c>
      <c r="N18" s="320" t="s">
        <v>253</v>
      </c>
      <c r="O18" s="320" t="s">
        <v>648</v>
      </c>
    </row>
    <row r="19" spans="1:15" s="13" customFormat="1" ht="12.75">
      <c r="A19" s="13">
        <v>17</v>
      </c>
      <c r="B19" s="320" t="s">
        <v>348</v>
      </c>
      <c r="C19" s="320" t="s">
        <v>629</v>
      </c>
      <c r="D19" s="320" t="s">
        <v>849</v>
      </c>
      <c r="E19" s="320" t="s">
        <v>850</v>
      </c>
      <c r="F19" s="320" t="s">
        <v>1101</v>
      </c>
      <c r="G19" s="320" t="s">
        <v>1108</v>
      </c>
      <c r="H19" s="320" t="s">
        <v>213</v>
      </c>
      <c r="I19" s="321">
        <v>99500000</v>
      </c>
      <c r="J19" s="322" t="s">
        <v>1143</v>
      </c>
      <c r="K19" s="320" t="s">
        <v>712</v>
      </c>
      <c r="L19" s="320" t="s">
        <v>712</v>
      </c>
      <c r="M19" s="320" t="s">
        <v>232</v>
      </c>
      <c r="N19" s="320" t="s">
        <v>253</v>
      </c>
      <c r="O19" s="320" t="s">
        <v>648</v>
      </c>
    </row>
    <row r="20" spans="1:15" s="13" customFormat="1" ht="12.75">
      <c r="A20" s="13">
        <v>18</v>
      </c>
      <c r="B20" s="320" t="s">
        <v>348</v>
      </c>
      <c r="C20" s="320" t="s">
        <v>629</v>
      </c>
      <c r="D20" s="320" t="s">
        <v>851</v>
      </c>
      <c r="E20" s="320" t="s">
        <v>852</v>
      </c>
      <c r="F20" s="320" t="s">
        <v>1109</v>
      </c>
      <c r="G20" s="320" t="s">
        <v>1107</v>
      </c>
      <c r="H20" s="320" t="s">
        <v>213</v>
      </c>
      <c r="I20" s="321">
        <v>15800000</v>
      </c>
      <c r="J20" s="322" t="s">
        <v>1143</v>
      </c>
      <c r="K20" s="320" t="s">
        <v>712</v>
      </c>
      <c r="L20" s="320" t="s">
        <v>712</v>
      </c>
      <c r="M20" s="320" t="s">
        <v>330</v>
      </c>
      <c r="N20" s="320" t="s">
        <v>1110</v>
      </c>
      <c r="O20" s="320" t="s">
        <v>648</v>
      </c>
    </row>
    <row r="21" spans="1:15" s="13" customFormat="1" ht="12.75">
      <c r="A21" s="13">
        <v>19</v>
      </c>
      <c r="B21" s="320" t="s">
        <v>394</v>
      </c>
      <c r="C21" s="320" t="s">
        <v>629</v>
      </c>
      <c r="D21" s="320" t="s">
        <v>855</v>
      </c>
      <c r="E21" s="320" t="s">
        <v>856</v>
      </c>
      <c r="F21" s="320" t="s">
        <v>1111</v>
      </c>
      <c r="G21" s="320" t="s">
        <v>1112</v>
      </c>
      <c r="H21" s="320" t="s">
        <v>217</v>
      </c>
      <c r="I21" s="321">
        <v>215000000</v>
      </c>
      <c r="J21" s="322" t="s">
        <v>1143</v>
      </c>
      <c r="K21" s="320" t="s">
        <v>712</v>
      </c>
      <c r="L21" s="320" t="s">
        <v>712</v>
      </c>
      <c r="M21" s="320" t="s">
        <v>330</v>
      </c>
      <c r="N21" s="320" t="s">
        <v>858</v>
      </c>
      <c r="O21" s="320" t="s">
        <v>648</v>
      </c>
    </row>
    <row r="22" spans="1:15" s="13" customFormat="1" ht="12.75">
      <c r="A22" s="13">
        <v>20</v>
      </c>
      <c r="B22" s="320" t="s">
        <v>394</v>
      </c>
      <c r="C22" s="320" t="s">
        <v>629</v>
      </c>
      <c r="D22" s="320" t="s">
        <v>859</v>
      </c>
      <c r="E22" s="320" t="s">
        <v>860</v>
      </c>
      <c r="F22" s="320" t="s">
        <v>1111</v>
      </c>
      <c r="G22" s="320" t="s">
        <v>1112</v>
      </c>
      <c r="H22" s="320" t="s">
        <v>217</v>
      </c>
      <c r="I22" s="321">
        <v>12000000</v>
      </c>
      <c r="J22" s="322" t="s">
        <v>1143</v>
      </c>
      <c r="K22" s="320" t="s">
        <v>917</v>
      </c>
      <c r="L22" s="320" t="s">
        <v>917</v>
      </c>
      <c r="M22" s="320" t="s">
        <v>330</v>
      </c>
      <c r="N22" s="320" t="s">
        <v>858</v>
      </c>
      <c r="O22" s="320" t="s">
        <v>648</v>
      </c>
    </row>
    <row r="23" spans="1:15" s="13" customFormat="1" ht="12.75">
      <c r="A23" s="13">
        <v>21</v>
      </c>
      <c r="B23" s="320" t="s">
        <v>426</v>
      </c>
      <c r="C23" s="320" t="s">
        <v>630</v>
      </c>
      <c r="D23" s="320" t="s">
        <v>1113</v>
      </c>
      <c r="E23" s="320" t="s">
        <v>864</v>
      </c>
      <c r="F23" s="320" t="s">
        <v>1114</v>
      </c>
      <c r="G23" s="320" t="s">
        <v>1115</v>
      </c>
      <c r="H23" s="320" t="s">
        <v>220</v>
      </c>
      <c r="I23" s="321">
        <v>1423000000</v>
      </c>
      <c r="J23" s="322" t="s">
        <v>1143</v>
      </c>
      <c r="K23" s="320" t="s">
        <v>712</v>
      </c>
      <c r="L23" s="320" t="s">
        <v>712</v>
      </c>
      <c r="M23" s="320" t="s">
        <v>330</v>
      </c>
      <c r="N23" s="320" t="s">
        <v>278</v>
      </c>
      <c r="O23" s="320" t="s">
        <v>653</v>
      </c>
    </row>
    <row r="24" spans="1:15" s="13" customFormat="1" ht="12.75">
      <c r="A24" s="13">
        <v>22</v>
      </c>
      <c r="B24" s="320" t="s">
        <v>426</v>
      </c>
      <c r="C24" s="320" t="s">
        <v>630</v>
      </c>
      <c r="D24" s="320" t="s">
        <v>1116</v>
      </c>
      <c r="E24" s="320" t="s">
        <v>867</v>
      </c>
      <c r="F24" s="320" t="s">
        <v>1114</v>
      </c>
      <c r="G24" s="320" t="s">
        <v>1117</v>
      </c>
      <c r="H24" s="320" t="s">
        <v>220</v>
      </c>
      <c r="I24" s="321">
        <v>1385000000</v>
      </c>
      <c r="J24" s="322" t="s">
        <v>1143</v>
      </c>
      <c r="K24" s="320" t="s">
        <v>712</v>
      </c>
      <c r="L24" s="320" t="s">
        <v>712</v>
      </c>
      <c r="M24" s="320" t="s">
        <v>649</v>
      </c>
      <c r="N24" s="320" t="s">
        <v>312</v>
      </c>
      <c r="O24" s="320" t="s">
        <v>653</v>
      </c>
    </row>
    <row r="25" spans="1:15" s="13" customFormat="1" ht="12.75">
      <c r="A25" s="13">
        <v>23</v>
      </c>
      <c r="B25" s="320" t="s">
        <v>544</v>
      </c>
      <c r="C25" s="320" t="s">
        <v>630</v>
      </c>
      <c r="D25" s="320" t="s">
        <v>874</v>
      </c>
      <c r="E25" s="320" t="s">
        <v>875</v>
      </c>
      <c r="F25" s="320" t="s">
        <v>1118</v>
      </c>
      <c r="G25" s="320" t="s">
        <v>78</v>
      </c>
      <c r="H25" s="320" t="s">
        <v>543</v>
      </c>
      <c r="I25" s="321">
        <v>75000000</v>
      </c>
      <c r="J25" s="322" t="s">
        <v>1143</v>
      </c>
      <c r="K25" s="320" t="s">
        <v>712</v>
      </c>
      <c r="L25" s="320" t="s">
        <v>712</v>
      </c>
      <c r="M25" s="320" t="s">
        <v>228</v>
      </c>
      <c r="N25" s="320" t="s">
        <v>786</v>
      </c>
      <c r="O25" s="320" t="s">
        <v>653</v>
      </c>
    </row>
    <row r="26" spans="1:15" s="13" customFormat="1" ht="12.75">
      <c r="A26" s="13">
        <v>24</v>
      </c>
      <c r="B26" s="320" t="s">
        <v>487</v>
      </c>
      <c r="C26" s="320" t="s">
        <v>629</v>
      </c>
      <c r="D26" s="320" t="s">
        <v>879</v>
      </c>
      <c r="E26" s="320" t="s">
        <v>880</v>
      </c>
      <c r="F26" s="320" t="s">
        <v>1119</v>
      </c>
      <c r="G26" s="320" t="s">
        <v>1120</v>
      </c>
      <c r="H26" s="320" t="s">
        <v>217</v>
      </c>
      <c r="I26" s="321">
        <v>100000000</v>
      </c>
      <c r="J26" s="322" t="s">
        <v>1143</v>
      </c>
      <c r="K26" s="320" t="s">
        <v>52</v>
      </c>
      <c r="L26" s="320" t="s">
        <v>52</v>
      </c>
      <c r="M26" s="320" t="s">
        <v>219</v>
      </c>
      <c r="N26" s="320" t="s">
        <v>840</v>
      </c>
      <c r="O26" s="320" t="s">
        <v>653</v>
      </c>
    </row>
    <row r="27" spans="1:15" s="13" customFormat="1" ht="12.75">
      <c r="A27" s="13">
        <v>25</v>
      </c>
      <c r="B27" s="320" t="s">
        <v>761</v>
      </c>
      <c r="C27" s="320" t="s">
        <v>630</v>
      </c>
      <c r="D27" s="320" t="s">
        <v>883</v>
      </c>
      <c r="E27" s="320" t="s">
        <v>884</v>
      </c>
      <c r="F27" s="320" t="s">
        <v>1118</v>
      </c>
      <c r="G27" s="320" t="s">
        <v>1121</v>
      </c>
      <c r="H27" s="320" t="s">
        <v>236</v>
      </c>
      <c r="I27" s="321">
        <v>279000000</v>
      </c>
      <c r="J27" s="322" t="s">
        <v>1143</v>
      </c>
      <c r="K27" s="320" t="s">
        <v>1122</v>
      </c>
      <c r="L27" s="320" t="s">
        <v>1122</v>
      </c>
      <c r="M27" s="320" t="s">
        <v>223</v>
      </c>
      <c r="N27" s="320" t="s">
        <v>886</v>
      </c>
      <c r="O27" s="320" t="s">
        <v>653</v>
      </c>
    </row>
    <row r="28" spans="1:15" s="13" customFormat="1" ht="12.75">
      <c r="A28" s="13">
        <v>26</v>
      </c>
      <c r="B28" s="320" t="s">
        <v>761</v>
      </c>
      <c r="C28" s="320" t="s">
        <v>630</v>
      </c>
      <c r="D28" s="320" t="s">
        <v>887</v>
      </c>
      <c r="E28" s="320" t="s">
        <v>888</v>
      </c>
      <c r="F28" s="320" t="s">
        <v>1123</v>
      </c>
      <c r="G28" s="320" t="s">
        <v>1124</v>
      </c>
      <c r="H28" s="320" t="s">
        <v>236</v>
      </c>
      <c r="I28" s="321">
        <v>130000000</v>
      </c>
      <c r="J28" s="322" t="s">
        <v>1143</v>
      </c>
      <c r="K28" s="320" t="s">
        <v>1122</v>
      </c>
      <c r="L28" s="320" t="s">
        <v>1122</v>
      </c>
      <c r="M28" s="320" t="s">
        <v>330</v>
      </c>
      <c r="N28" s="320" t="s">
        <v>1110</v>
      </c>
      <c r="O28" s="320" t="s">
        <v>653</v>
      </c>
    </row>
    <row r="29" spans="1:15" s="13" customFormat="1" ht="12.75">
      <c r="A29" s="13">
        <v>27</v>
      </c>
      <c r="B29" s="320" t="s">
        <v>761</v>
      </c>
      <c r="C29" s="320" t="s">
        <v>630</v>
      </c>
      <c r="D29" s="320" t="s">
        <v>891</v>
      </c>
      <c r="E29" s="320" t="s">
        <v>892</v>
      </c>
      <c r="F29" s="320" t="s">
        <v>1125</v>
      </c>
      <c r="G29" s="320" t="s">
        <v>1126</v>
      </c>
      <c r="H29" s="320" t="s">
        <v>236</v>
      </c>
      <c r="I29" s="321">
        <v>9000000</v>
      </c>
      <c r="J29" s="322" t="s">
        <v>1143</v>
      </c>
      <c r="K29" s="320" t="s">
        <v>712</v>
      </c>
      <c r="L29" s="320" t="s">
        <v>712</v>
      </c>
      <c r="M29" s="320" t="s">
        <v>232</v>
      </c>
      <c r="N29" s="320" t="s">
        <v>786</v>
      </c>
      <c r="O29" s="320" t="s">
        <v>653</v>
      </c>
    </row>
    <row r="30" spans="1:15" s="13" customFormat="1" ht="12.75">
      <c r="A30" s="13">
        <v>28</v>
      </c>
      <c r="B30" s="320" t="s">
        <v>761</v>
      </c>
      <c r="C30" s="320" t="s">
        <v>630</v>
      </c>
      <c r="D30" s="320" t="s">
        <v>894</v>
      </c>
      <c r="E30" s="320" t="s">
        <v>895</v>
      </c>
      <c r="F30" s="320" t="s">
        <v>1111</v>
      </c>
      <c r="G30" s="320" t="s">
        <v>1127</v>
      </c>
      <c r="H30" s="320" t="s">
        <v>236</v>
      </c>
      <c r="I30" s="321">
        <v>2000000</v>
      </c>
      <c r="J30" s="322" t="s">
        <v>1143</v>
      </c>
      <c r="K30" s="320" t="s">
        <v>712</v>
      </c>
      <c r="L30" s="320" t="s">
        <v>712</v>
      </c>
      <c r="M30" s="320" t="s">
        <v>228</v>
      </c>
      <c r="N30" s="320" t="s">
        <v>253</v>
      </c>
      <c r="O30" s="320" t="s">
        <v>653</v>
      </c>
    </row>
    <row r="31" spans="1:15" s="13" customFormat="1" ht="12.75">
      <c r="A31" s="13">
        <v>29</v>
      </c>
      <c r="B31" s="320" t="s">
        <v>761</v>
      </c>
      <c r="C31" s="320" t="s">
        <v>630</v>
      </c>
      <c r="D31" s="320" t="s">
        <v>896</v>
      </c>
      <c r="E31" s="320" t="s">
        <v>897</v>
      </c>
      <c r="F31" s="320" t="s">
        <v>1128</v>
      </c>
      <c r="G31" s="320" t="s">
        <v>1129</v>
      </c>
      <c r="H31" s="320" t="s">
        <v>236</v>
      </c>
      <c r="I31" s="321">
        <v>350300000</v>
      </c>
      <c r="J31" s="322" t="s">
        <v>1143</v>
      </c>
      <c r="K31" s="320" t="s">
        <v>712</v>
      </c>
      <c r="L31" s="320" t="s">
        <v>712</v>
      </c>
      <c r="M31" s="320" t="s">
        <v>228</v>
      </c>
      <c r="N31" s="320" t="s">
        <v>253</v>
      </c>
      <c r="O31" s="320" t="s">
        <v>653</v>
      </c>
    </row>
    <row r="32" spans="1:15" s="13" customFormat="1" ht="12.75">
      <c r="A32" s="13">
        <v>30</v>
      </c>
      <c r="B32" s="320" t="s">
        <v>537</v>
      </c>
      <c r="C32" s="320" t="s">
        <v>630</v>
      </c>
      <c r="D32" s="320" t="s">
        <v>1130</v>
      </c>
      <c r="E32" s="320" t="s">
        <v>1040</v>
      </c>
      <c r="F32" s="320" t="s">
        <v>1087</v>
      </c>
      <c r="G32" s="320" t="s">
        <v>1087</v>
      </c>
      <c r="H32" s="320" t="s">
        <v>217</v>
      </c>
      <c r="I32" s="321">
        <v>518287.94</v>
      </c>
      <c r="J32" s="322" t="s">
        <v>1143</v>
      </c>
      <c r="K32" s="320" t="s">
        <v>918</v>
      </c>
      <c r="L32" s="320" t="s">
        <v>918</v>
      </c>
      <c r="M32" s="320" t="s">
        <v>592</v>
      </c>
      <c r="N32" s="320" t="s">
        <v>412</v>
      </c>
      <c r="O32" s="320" t="s">
        <v>648</v>
      </c>
    </row>
    <row r="33" spans="1:15" s="13" customFormat="1" ht="12.75">
      <c r="A33" s="13">
        <v>31</v>
      </c>
      <c r="B33" s="320" t="s">
        <v>537</v>
      </c>
      <c r="C33" s="320" t="s">
        <v>630</v>
      </c>
      <c r="D33" s="320" t="s">
        <v>1131</v>
      </c>
      <c r="E33" s="320" t="s">
        <v>1042</v>
      </c>
      <c r="F33" s="320" t="s">
        <v>1132</v>
      </c>
      <c r="G33" s="320" t="s">
        <v>1132</v>
      </c>
      <c r="H33" s="320" t="s">
        <v>217</v>
      </c>
      <c r="I33" s="321">
        <v>168962.7</v>
      </c>
      <c r="J33" s="322" t="s">
        <v>1143</v>
      </c>
      <c r="K33" s="320" t="s">
        <v>918</v>
      </c>
      <c r="L33" s="320" t="s">
        <v>918</v>
      </c>
      <c r="M33" s="320" t="s">
        <v>592</v>
      </c>
      <c r="N33" s="320" t="s">
        <v>412</v>
      </c>
      <c r="O33" s="320" t="s">
        <v>648</v>
      </c>
    </row>
    <row r="34" spans="1:15" s="13" customFormat="1" ht="12.75">
      <c r="A34" s="13">
        <v>32</v>
      </c>
      <c r="B34" s="320" t="s">
        <v>537</v>
      </c>
      <c r="C34" s="320" t="s">
        <v>630</v>
      </c>
      <c r="D34" s="320" t="s">
        <v>1044</v>
      </c>
      <c r="E34" s="320" t="s">
        <v>1045</v>
      </c>
      <c r="F34" s="320" t="s">
        <v>1133</v>
      </c>
      <c r="G34" s="320" t="s">
        <v>1133</v>
      </c>
      <c r="H34" s="320" t="s">
        <v>217</v>
      </c>
      <c r="I34" s="321">
        <v>595392.15</v>
      </c>
      <c r="J34" s="322" t="s">
        <v>1143</v>
      </c>
      <c r="K34" s="320" t="s">
        <v>918</v>
      </c>
      <c r="L34" s="320" t="s">
        <v>918</v>
      </c>
      <c r="M34" s="320" t="s">
        <v>592</v>
      </c>
      <c r="N34" s="320" t="s">
        <v>412</v>
      </c>
      <c r="O34" s="320" t="s">
        <v>648</v>
      </c>
    </row>
    <row r="35" spans="1:15" s="13" customFormat="1" ht="12.75">
      <c r="A35" s="13">
        <v>33</v>
      </c>
      <c r="B35" s="320" t="s">
        <v>537</v>
      </c>
      <c r="C35" s="320" t="s">
        <v>630</v>
      </c>
      <c r="D35" s="320" t="s">
        <v>1047</v>
      </c>
      <c r="E35" s="320" t="s">
        <v>1048</v>
      </c>
      <c r="F35" s="320" t="s">
        <v>1134</v>
      </c>
      <c r="G35" s="320" t="s">
        <v>1134</v>
      </c>
      <c r="H35" s="320" t="s">
        <v>217</v>
      </c>
      <c r="I35" s="321">
        <v>237547.94</v>
      </c>
      <c r="J35" s="322" t="s">
        <v>1143</v>
      </c>
      <c r="K35" s="320" t="s">
        <v>918</v>
      </c>
      <c r="L35" s="320" t="s">
        <v>918</v>
      </c>
      <c r="M35" s="320" t="s">
        <v>592</v>
      </c>
      <c r="N35" s="320" t="s">
        <v>412</v>
      </c>
      <c r="O35" s="320" t="s">
        <v>648</v>
      </c>
    </row>
    <row r="36" spans="1:15" s="13" customFormat="1" ht="12.75">
      <c r="A36" s="13">
        <v>34</v>
      </c>
      <c r="B36" s="320" t="s">
        <v>537</v>
      </c>
      <c r="C36" s="320" t="s">
        <v>630</v>
      </c>
      <c r="D36" s="320" t="s">
        <v>1049</v>
      </c>
      <c r="E36" s="320" t="s">
        <v>1050</v>
      </c>
      <c r="F36" s="320" t="s">
        <v>1135</v>
      </c>
      <c r="G36" s="320" t="s">
        <v>1135</v>
      </c>
      <c r="H36" s="320" t="s">
        <v>217</v>
      </c>
      <c r="I36" s="321">
        <v>441649.67</v>
      </c>
      <c r="J36" s="322" t="s">
        <v>1143</v>
      </c>
      <c r="K36" s="320" t="s">
        <v>918</v>
      </c>
      <c r="L36" s="320" t="s">
        <v>918</v>
      </c>
      <c r="M36" s="320" t="s">
        <v>592</v>
      </c>
      <c r="N36" s="320" t="s">
        <v>412</v>
      </c>
      <c r="O36" s="320" t="s">
        <v>648</v>
      </c>
    </row>
    <row r="37" spans="1:15" s="13" customFormat="1" ht="12.75">
      <c r="A37" s="13">
        <v>35</v>
      </c>
      <c r="B37" s="320" t="s">
        <v>537</v>
      </c>
      <c r="C37" s="320" t="s">
        <v>630</v>
      </c>
      <c r="D37" s="320" t="s">
        <v>1052</v>
      </c>
      <c r="E37" s="320" t="s">
        <v>1053</v>
      </c>
      <c r="F37" s="320" t="s">
        <v>1136</v>
      </c>
      <c r="G37" s="320" t="s">
        <v>1136</v>
      </c>
      <c r="H37" s="320" t="s">
        <v>217</v>
      </c>
      <c r="I37" s="321">
        <v>20859.4</v>
      </c>
      <c r="J37" s="322" t="s">
        <v>1143</v>
      </c>
      <c r="K37" s="320" t="s">
        <v>918</v>
      </c>
      <c r="L37" s="320" t="s">
        <v>918</v>
      </c>
      <c r="M37" s="320" t="s">
        <v>592</v>
      </c>
      <c r="N37" s="320" t="s">
        <v>412</v>
      </c>
      <c r="O37" s="320" t="s">
        <v>648</v>
      </c>
    </row>
    <row r="38" spans="1:15" s="13" customFormat="1" ht="12.75">
      <c r="A38" s="13">
        <v>36</v>
      </c>
      <c r="B38" s="320" t="s">
        <v>537</v>
      </c>
      <c r="C38" s="320" t="s">
        <v>630</v>
      </c>
      <c r="D38" s="320" t="s">
        <v>1055</v>
      </c>
      <c r="E38" s="320" t="s">
        <v>1056</v>
      </c>
      <c r="F38" s="320" t="s">
        <v>1137</v>
      </c>
      <c r="G38" s="320" t="s">
        <v>1137</v>
      </c>
      <c r="H38" s="320" t="s">
        <v>217</v>
      </c>
      <c r="I38" s="321">
        <v>588946.55</v>
      </c>
      <c r="J38" s="322" t="s">
        <v>1143</v>
      </c>
      <c r="K38" s="320" t="s">
        <v>918</v>
      </c>
      <c r="L38" s="320" t="s">
        <v>918</v>
      </c>
      <c r="M38" s="320" t="s">
        <v>592</v>
      </c>
      <c r="N38" s="320" t="s">
        <v>412</v>
      </c>
      <c r="O38" s="320" t="s">
        <v>648</v>
      </c>
    </row>
    <row r="39" spans="1:15" s="13" customFormat="1" ht="12.75">
      <c r="A39" s="13">
        <v>37</v>
      </c>
      <c r="B39" s="320" t="s">
        <v>537</v>
      </c>
      <c r="C39" s="320" t="s">
        <v>630</v>
      </c>
      <c r="D39" s="320" t="s">
        <v>1058</v>
      </c>
      <c r="E39" s="320" t="s">
        <v>1059</v>
      </c>
      <c r="F39" s="320" t="s">
        <v>1138</v>
      </c>
      <c r="G39" s="320" t="s">
        <v>1138</v>
      </c>
      <c r="H39" s="320" t="s">
        <v>217</v>
      </c>
      <c r="I39" s="321">
        <v>426430.92</v>
      </c>
      <c r="J39" s="322" t="s">
        <v>1143</v>
      </c>
      <c r="K39" s="320" t="s">
        <v>918</v>
      </c>
      <c r="L39" s="320" t="s">
        <v>918</v>
      </c>
      <c r="M39" s="320" t="s">
        <v>592</v>
      </c>
      <c r="N39" s="320" t="s">
        <v>412</v>
      </c>
      <c r="O39" s="320" t="s">
        <v>648</v>
      </c>
    </row>
    <row r="40" spans="1:15" s="13" customFormat="1" ht="12.75">
      <c r="A40" s="13">
        <v>38</v>
      </c>
      <c r="B40" s="320" t="s">
        <v>537</v>
      </c>
      <c r="C40" s="320" t="s">
        <v>630</v>
      </c>
      <c r="D40" s="320" t="s">
        <v>1060</v>
      </c>
      <c r="E40" s="320" t="s">
        <v>1061</v>
      </c>
      <c r="F40" s="320" t="s">
        <v>1139</v>
      </c>
      <c r="G40" s="320" t="s">
        <v>1139</v>
      </c>
      <c r="H40" s="320" t="s">
        <v>217</v>
      </c>
      <c r="I40" s="321">
        <v>1170392.32</v>
      </c>
      <c r="J40" s="322" t="s">
        <v>1143</v>
      </c>
      <c r="K40" s="320" t="s">
        <v>918</v>
      </c>
      <c r="L40" s="320" t="s">
        <v>918</v>
      </c>
      <c r="M40" s="320" t="s">
        <v>592</v>
      </c>
      <c r="N40" s="320" t="s">
        <v>412</v>
      </c>
      <c r="O40" s="320" t="s">
        <v>648</v>
      </c>
    </row>
    <row r="41" spans="1:15" s="13" customFormat="1" ht="12.75">
      <c r="A41" s="13">
        <v>39</v>
      </c>
      <c r="B41" s="320" t="s">
        <v>537</v>
      </c>
      <c r="C41" s="320" t="s">
        <v>630</v>
      </c>
      <c r="D41" s="320" t="s">
        <v>1062</v>
      </c>
      <c r="E41" s="320" t="s">
        <v>1063</v>
      </c>
      <c r="F41" s="320" t="s">
        <v>1140</v>
      </c>
      <c r="G41" s="320" t="s">
        <v>1140</v>
      </c>
      <c r="H41" s="320" t="s">
        <v>217</v>
      </c>
      <c r="I41" s="321">
        <v>40747.72</v>
      </c>
      <c r="J41" s="322" t="s">
        <v>1143</v>
      </c>
      <c r="K41" s="320" t="s">
        <v>918</v>
      </c>
      <c r="L41" s="320" t="s">
        <v>918</v>
      </c>
      <c r="M41" s="320" t="s">
        <v>592</v>
      </c>
      <c r="N41" s="320" t="s">
        <v>412</v>
      </c>
      <c r="O41" s="320" t="s">
        <v>648</v>
      </c>
    </row>
    <row r="42" spans="1:15" s="13" customFormat="1" ht="12.75">
      <c r="A42" s="13">
        <v>40</v>
      </c>
      <c r="B42" s="320" t="s">
        <v>633</v>
      </c>
      <c r="C42" s="320" t="s">
        <v>630</v>
      </c>
      <c r="D42" s="320" t="s">
        <v>906</v>
      </c>
      <c r="E42" s="320" t="s">
        <v>907</v>
      </c>
      <c r="F42" s="320" t="s">
        <v>1141</v>
      </c>
      <c r="G42" s="320" t="s">
        <v>1142</v>
      </c>
      <c r="H42" s="320" t="s">
        <v>217</v>
      </c>
      <c r="I42" s="321">
        <v>70000000</v>
      </c>
      <c r="J42" s="322" t="s">
        <v>1143</v>
      </c>
      <c r="K42" s="320" t="s">
        <v>712</v>
      </c>
      <c r="L42" s="320" t="s">
        <v>712</v>
      </c>
      <c r="M42" s="320" t="s">
        <v>649</v>
      </c>
      <c r="N42" s="320" t="s">
        <v>786</v>
      </c>
      <c r="O42" s="320" t="s">
        <v>653</v>
      </c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46"/>
  <sheetViews>
    <sheetView zoomScalePageLayoutView="0" workbookViewId="0" topLeftCell="G6">
      <selection activeCell="A3" sqref="A3:N42"/>
    </sheetView>
  </sheetViews>
  <sheetFormatPr defaultColWidth="9.140625" defaultRowHeight="12.75"/>
  <cols>
    <col min="1" max="1" width="16.8515625" style="98" bestFit="1" customWidth="1"/>
    <col min="2" max="2" width="10.28125" style="98" bestFit="1" customWidth="1"/>
    <col min="3" max="3" width="14.7109375" style="98" customWidth="1"/>
    <col min="4" max="4" width="36.28125" style="98" bestFit="1" customWidth="1"/>
    <col min="5" max="5" width="14.00390625" style="98" bestFit="1" customWidth="1"/>
    <col min="6" max="6" width="21.57421875" style="98" bestFit="1" customWidth="1"/>
    <col min="7" max="7" width="23.8515625" style="98" bestFit="1" customWidth="1"/>
    <col min="8" max="8" width="15.00390625" style="98" bestFit="1" customWidth="1"/>
    <col min="9" max="9" width="16.8515625" style="98" customWidth="1"/>
    <col min="10" max="10" width="36.28125" style="98" bestFit="1" customWidth="1"/>
    <col min="11" max="11" width="16.28125" style="98" bestFit="1" customWidth="1"/>
    <col min="12" max="12" width="36.00390625" style="98" bestFit="1" customWidth="1"/>
    <col min="13" max="13" width="19.421875" style="98" bestFit="1" customWidth="1"/>
    <col min="14" max="14" width="11.421875" style="98" bestFit="1" customWidth="1"/>
    <col min="15" max="16384" width="9.140625" style="98" customWidth="1"/>
  </cols>
  <sheetData>
    <row r="1" spans="1:13" ht="20.25">
      <c r="A1" s="465" t="s">
        <v>756</v>
      </c>
      <c r="B1" s="465"/>
      <c r="C1" s="465"/>
      <c r="D1" s="465"/>
      <c r="E1" s="465"/>
      <c r="F1" s="465"/>
      <c r="G1" s="465"/>
      <c r="H1" s="465"/>
      <c r="I1" s="465"/>
      <c r="J1" s="465"/>
      <c r="K1" s="465"/>
      <c r="L1" s="465"/>
      <c r="M1" s="465"/>
    </row>
    <row r="2" spans="1:13" ht="20.25">
      <c r="A2" s="466" t="s">
        <v>56</v>
      </c>
      <c r="B2" s="466"/>
      <c r="C2" s="466"/>
      <c r="D2" s="466"/>
      <c r="E2" s="466"/>
      <c r="F2" s="466"/>
      <c r="G2" s="466"/>
      <c r="H2" s="466"/>
      <c r="I2" s="466"/>
      <c r="J2" s="73"/>
      <c r="K2" s="73"/>
      <c r="L2" s="73"/>
      <c r="M2" s="73"/>
    </row>
    <row r="3" spans="1:14" ht="75.75">
      <c r="A3" s="2" t="s">
        <v>637</v>
      </c>
      <c r="B3" s="2" t="s">
        <v>685</v>
      </c>
      <c r="C3" s="2" t="s">
        <v>709</v>
      </c>
      <c r="D3" s="4" t="s">
        <v>638</v>
      </c>
      <c r="E3" s="3" t="s">
        <v>639</v>
      </c>
      <c r="F3" s="4" t="s">
        <v>640</v>
      </c>
      <c r="G3" s="5" t="s">
        <v>641</v>
      </c>
      <c r="H3" s="23" t="s">
        <v>710</v>
      </c>
      <c r="I3" s="23" t="s">
        <v>1149</v>
      </c>
      <c r="J3" s="4" t="s">
        <v>634</v>
      </c>
      <c r="K3" s="4" t="s">
        <v>211</v>
      </c>
      <c r="L3" s="4" t="s">
        <v>79</v>
      </c>
      <c r="M3" s="4" t="s">
        <v>644</v>
      </c>
      <c r="N3" s="4" t="s">
        <v>645</v>
      </c>
    </row>
    <row r="4" spans="1:14" s="320" customFormat="1" ht="13.5">
      <c r="A4" s="323" t="s">
        <v>216</v>
      </c>
      <c r="B4" s="323" t="s">
        <v>629</v>
      </c>
      <c r="C4" s="323" t="s">
        <v>765</v>
      </c>
      <c r="D4" s="323" t="s">
        <v>766</v>
      </c>
      <c r="E4" s="323" t="s">
        <v>1087</v>
      </c>
      <c r="F4" s="323" t="s">
        <v>1088</v>
      </c>
      <c r="G4" s="323" t="s">
        <v>217</v>
      </c>
      <c r="H4" s="324">
        <v>73000000</v>
      </c>
      <c r="I4" s="324">
        <v>73000000</v>
      </c>
      <c r="J4" s="323" t="s">
        <v>1145</v>
      </c>
      <c r="K4" s="323" t="s">
        <v>237</v>
      </c>
      <c r="L4" s="323" t="s">
        <v>219</v>
      </c>
      <c r="M4" s="323" t="s">
        <v>253</v>
      </c>
      <c r="N4" s="323" t="s">
        <v>648</v>
      </c>
    </row>
    <row r="5" spans="1:14" s="320" customFormat="1" ht="13.5">
      <c r="A5" s="323" t="s">
        <v>216</v>
      </c>
      <c r="B5" s="323" t="s">
        <v>629</v>
      </c>
      <c r="C5" s="323" t="s">
        <v>767</v>
      </c>
      <c r="D5" s="323" t="s">
        <v>768</v>
      </c>
      <c r="E5" s="323" t="s">
        <v>1089</v>
      </c>
      <c r="F5" s="323" t="s">
        <v>1090</v>
      </c>
      <c r="G5" s="323" t="s">
        <v>217</v>
      </c>
      <c r="H5" s="324">
        <v>25100000</v>
      </c>
      <c r="I5" s="324">
        <v>25100000</v>
      </c>
      <c r="J5" s="323" t="s">
        <v>636</v>
      </c>
      <c r="K5" s="323" t="s">
        <v>712</v>
      </c>
      <c r="L5" s="323" t="s">
        <v>225</v>
      </c>
      <c r="M5" s="323" t="s">
        <v>278</v>
      </c>
      <c r="N5" s="323" t="s">
        <v>648</v>
      </c>
    </row>
    <row r="6" spans="1:14" s="320" customFormat="1" ht="13.5">
      <c r="A6" s="323" t="s">
        <v>216</v>
      </c>
      <c r="B6" s="323" t="s">
        <v>629</v>
      </c>
      <c r="C6" s="323" t="s">
        <v>771</v>
      </c>
      <c r="D6" s="323" t="s">
        <v>772</v>
      </c>
      <c r="E6" s="323" t="s">
        <v>1089</v>
      </c>
      <c r="F6" s="323" t="s">
        <v>1090</v>
      </c>
      <c r="G6" s="323" t="s">
        <v>213</v>
      </c>
      <c r="H6" s="324">
        <v>48350000</v>
      </c>
      <c r="I6" s="324">
        <f>H6/'[3]Exchange Rates as on 30-Jun-201'!$C$20</f>
        <v>72716466.09104101</v>
      </c>
      <c r="J6" s="323" t="s">
        <v>636</v>
      </c>
      <c r="K6" s="323" t="s">
        <v>712</v>
      </c>
      <c r="L6" s="323" t="s">
        <v>225</v>
      </c>
      <c r="M6" s="323" t="s">
        <v>278</v>
      </c>
      <c r="N6" s="323" t="s">
        <v>648</v>
      </c>
    </row>
    <row r="7" spans="1:14" s="320" customFormat="1" ht="13.5">
      <c r="A7" s="323" t="s">
        <v>631</v>
      </c>
      <c r="B7" s="323" t="s">
        <v>629</v>
      </c>
      <c r="C7" s="323" t="s">
        <v>779</v>
      </c>
      <c r="D7" s="323" t="s">
        <v>489</v>
      </c>
      <c r="E7" s="323" t="s">
        <v>1091</v>
      </c>
      <c r="F7" s="323" t="s">
        <v>1092</v>
      </c>
      <c r="G7" s="323" t="s">
        <v>217</v>
      </c>
      <c r="H7" s="324">
        <v>448000000</v>
      </c>
      <c r="I7" s="324">
        <v>448000000</v>
      </c>
      <c r="J7" s="323" t="s">
        <v>636</v>
      </c>
      <c r="K7" s="323" t="s">
        <v>712</v>
      </c>
      <c r="L7" s="323" t="s">
        <v>596</v>
      </c>
      <c r="M7" s="323" t="s">
        <v>248</v>
      </c>
      <c r="N7" s="323" t="s">
        <v>653</v>
      </c>
    </row>
    <row r="8" spans="1:14" s="320" customFormat="1" ht="13.5">
      <c r="A8" s="323" t="s">
        <v>631</v>
      </c>
      <c r="B8" s="323" t="s">
        <v>630</v>
      </c>
      <c r="C8" s="323" t="s">
        <v>776</v>
      </c>
      <c r="D8" s="323" t="s">
        <v>777</v>
      </c>
      <c r="E8" s="323" t="s">
        <v>1093</v>
      </c>
      <c r="F8" s="323" t="s">
        <v>78</v>
      </c>
      <c r="G8" s="323" t="s">
        <v>295</v>
      </c>
      <c r="H8" s="324">
        <v>70000000</v>
      </c>
      <c r="I8" s="324">
        <v>11405109.80495123</v>
      </c>
      <c r="J8" s="323" t="s">
        <v>636</v>
      </c>
      <c r="K8" s="323" t="s">
        <v>712</v>
      </c>
      <c r="L8" s="323" t="s">
        <v>312</v>
      </c>
      <c r="M8" s="323" t="s">
        <v>312</v>
      </c>
      <c r="N8" s="323" t="s">
        <v>653</v>
      </c>
    </row>
    <row r="9" spans="1:14" s="320" customFormat="1" ht="13.5">
      <c r="A9" s="323" t="s">
        <v>508</v>
      </c>
      <c r="B9" s="323" t="s">
        <v>630</v>
      </c>
      <c r="C9" s="323" t="s">
        <v>787</v>
      </c>
      <c r="D9" s="323" t="s">
        <v>788</v>
      </c>
      <c r="E9" s="323" t="s">
        <v>1094</v>
      </c>
      <c r="F9" s="323" t="s">
        <v>1095</v>
      </c>
      <c r="G9" s="323" t="s">
        <v>221</v>
      </c>
      <c r="H9" s="324">
        <v>15000000</v>
      </c>
      <c r="I9" s="324">
        <v>19601249.942960363</v>
      </c>
      <c r="J9" s="323" t="s">
        <v>636</v>
      </c>
      <c r="K9" s="323" t="s">
        <v>712</v>
      </c>
      <c r="L9" s="323" t="s">
        <v>232</v>
      </c>
      <c r="M9" s="323" t="s">
        <v>222</v>
      </c>
      <c r="N9" s="323" t="s">
        <v>648</v>
      </c>
    </row>
    <row r="10" spans="1:14" s="320" customFormat="1" ht="13.5">
      <c r="A10" s="323" t="s">
        <v>319</v>
      </c>
      <c r="B10" s="323" t="s">
        <v>630</v>
      </c>
      <c r="C10" s="323" t="s">
        <v>791</v>
      </c>
      <c r="D10" s="323" t="s">
        <v>792</v>
      </c>
      <c r="E10" s="323" t="s">
        <v>1096</v>
      </c>
      <c r="F10" s="323" t="s">
        <v>1097</v>
      </c>
      <c r="G10" s="323" t="s">
        <v>221</v>
      </c>
      <c r="H10" s="324">
        <v>350000</v>
      </c>
      <c r="I10" s="324">
        <v>457362.49866907514</v>
      </c>
      <c r="J10" s="323" t="s">
        <v>636</v>
      </c>
      <c r="K10" s="323" t="s">
        <v>712</v>
      </c>
      <c r="L10" s="323" t="s">
        <v>596</v>
      </c>
      <c r="M10" s="323" t="s">
        <v>349</v>
      </c>
      <c r="N10" s="323" t="s">
        <v>653</v>
      </c>
    </row>
    <row r="11" spans="1:14" s="320" customFormat="1" ht="13.5">
      <c r="A11" s="323" t="s">
        <v>319</v>
      </c>
      <c r="B11" s="323" t="s">
        <v>629</v>
      </c>
      <c r="C11" s="323" t="s">
        <v>795</v>
      </c>
      <c r="D11" s="323" t="s">
        <v>796</v>
      </c>
      <c r="E11" s="323" t="s">
        <v>1096</v>
      </c>
      <c r="F11" s="323" t="s">
        <v>1097</v>
      </c>
      <c r="G11" s="323" t="s">
        <v>221</v>
      </c>
      <c r="H11" s="324">
        <v>68000000</v>
      </c>
      <c r="I11" s="324">
        <v>88858999.74142031</v>
      </c>
      <c r="J11" s="323" t="s">
        <v>636</v>
      </c>
      <c r="K11" s="323" t="s">
        <v>712</v>
      </c>
      <c r="L11" s="323" t="s">
        <v>596</v>
      </c>
      <c r="M11" s="323" t="s">
        <v>349</v>
      </c>
      <c r="N11" s="323" t="s">
        <v>653</v>
      </c>
    </row>
    <row r="12" spans="1:14" s="320" customFormat="1" ht="13.5">
      <c r="A12" s="323" t="s">
        <v>327</v>
      </c>
      <c r="B12" s="323" t="s">
        <v>630</v>
      </c>
      <c r="C12" s="323" t="s">
        <v>809</v>
      </c>
      <c r="D12" s="323" t="s">
        <v>1147</v>
      </c>
      <c r="E12" s="323" t="s">
        <v>1098</v>
      </c>
      <c r="F12" s="323" t="s">
        <v>1099</v>
      </c>
      <c r="G12" s="323" t="s">
        <v>221</v>
      </c>
      <c r="H12" s="324">
        <v>10000000</v>
      </c>
      <c r="I12" s="324">
        <v>13067499.961973574</v>
      </c>
      <c r="J12" s="323" t="s">
        <v>636</v>
      </c>
      <c r="K12" s="323" t="s">
        <v>712</v>
      </c>
      <c r="L12" s="325" t="s">
        <v>232</v>
      </c>
      <c r="M12" s="325" t="s">
        <v>786</v>
      </c>
      <c r="N12" s="323" t="s">
        <v>653</v>
      </c>
    </row>
    <row r="13" spans="1:14" s="320" customFormat="1" ht="13.5">
      <c r="A13" s="323" t="s">
        <v>340</v>
      </c>
      <c r="B13" s="323" t="s">
        <v>630</v>
      </c>
      <c r="C13" s="323" t="s">
        <v>812</v>
      </c>
      <c r="D13" s="323" t="s">
        <v>813</v>
      </c>
      <c r="E13" s="323" t="s">
        <v>1101</v>
      </c>
      <c r="F13" s="323" t="s">
        <v>78</v>
      </c>
      <c r="G13" s="323" t="s">
        <v>217</v>
      </c>
      <c r="H13" s="324">
        <v>16000000</v>
      </c>
      <c r="I13" s="324">
        <v>16000000</v>
      </c>
      <c r="J13" s="323" t="s">
        <v>636</v>
      </c>
      <c r="K13" s="323" t="s">
        <v>712</v>
      </c>
      <c r="L13" s="323" t="s">
        <v>223</v>
      </c>
      <c r="M13" s="323" t="s">
        <v>134</v>
      </c>
      <c r="N13" s="323" t="s">
        <v>648</v>
      </c>
    </row>
    <row r="14" spans="1:14" s="320" customFormat="1" ht="13.5">
      <c r="A14" s="323" t="s">
        <v>340</v>
      </c>
      <c r="B14" s="323" t="s">
        <v>630</v>
      </c>
      <c r="C14" s="323" t="s">
        <v>815</v>
      </c>
      <c r="D14" s="323" t="s">
        <v>816</v>
      </c>
      <c r="E14" s="323" t="s">
        <v>1102</v>
      </c>
      <c r="F14" s="323" t="s">
        <v>78</v>
      </c>
      <c r="G14" s="323" t="s">
        <v>217</v>
      </c>
      <c r="H14" s="324">
        <v>18000000</v>
      </c>
      <c r="I14" s="324">
        <v>18000000</v>
      </c>
      <c r="J14" s="323" t="s">
        <v>636</v>
      </c>
      <c r="K14" s="323" t="s">
        <v>712</v>
      </c>
      <c r="L14" s="323" t="s">
        <v>223</v>
      </c>
      <c r="M14" s="323" t="s">
        <v>786</v>
      </c>
      <c r="N14" s="323" t="s">
        <v>648</v>
      </c>
    </row>
    <row r="15" spans="1:14" s="320" customFormat="1" ht="13.5">
      <c r="A15" s="323" t="s">
        <v>340</v>
      </c>
      <c r="B15" s="323" t="s">
        <v>630</v>
      </c>
      <c r="C15" s="323" t="s">
        <v>818</v>
      </c>
      <c r="D15" s="323" t="s">
        <v>819</v>
      </c>
      <c r="E15" s="323" t="s">
        <v>1103</v>
      </c>
      <c r="F15" s="323" t="s">
        <v>1104</v>
      </c>
      <c r="G15" s="323" t="s">
        <v>217</v>
      </c>
      <c r="H15" s="324">
        <v>445000</v>
      </c>
      <c r="I15" s="324">
        <v>445000</v>
      </c>
      <c r="J15" s="323" t="s">
        <v>636</v>
      </c>
      <c r="K15" s="323" t="s">
        <v>712</v>
      </c>
      <c r="L15" s="323" t="s">
        <v>232</v>
      </c>
      <c r="M15" s="323" t="s">
        <v>822</v>
      </c>
      <c r="N15" s="323" t="s">
        <v>648</v>
      </c>
    </row>
    <row r="16" spans="1:14" s="320" customFormat="1" ht="13.5">
      <c r="A16" s="323" t="s">
        <v>340</v>
      </c>
      <c r="B16" s="323" t="s">
        <v>630</v>
      </c>
      <c r="C16" s="323" t="s">
        <v>823</v>
      </c>
      <c r="D16" s="323" t="s">
        <v>824</v>
      </c>
      <c r="E16" s="323" t="s">
        <v>1105</v>
      </c>
      <c r="F16" s="323" t="s">
        <v>78</v>
      </c>
      <c r="G16" s="323" t="s">
        <v>217</v>
      </c>
      <c r="H16" s="324">
        <v>5000000</v>
      </c>
      <c r="I16" s="324">
        <v>5000000</v>
      </c>
      <c r="J16" s="323" t="s">
        <v>636</v>
      </c>
      <c r="K16" s="323" t="s">
        <v>712</v>
      </c>
      <c r="L16" s="323" t="s">
        <v>232</v>
      </c>
      <c r="M16" s="323" t="s">
        <v>551</v>
      </c>
      <c r="N16" s="323" t="s">
        <v>648</v>
      </c>
    </row>
    <row r="17" spans="1:14" s="320" customFormat="1" ht="13.5">
      <c r="A17" s="323" t="s">
        <v>348</v>
      </c>
      <c r="B17" s="323" t="s">
        <v>630</v>
      </c>
      <c r="C17" s="323" t="s">
        <v>835</v>
      </c>
      <c r="D17" s="323" t="s">
        <v>836</v>
      </c>
      <c r="E17" s="323" t="s">
        <v>1100</v>
      </c>
      <c r="F17" s="323" t="s">
        <v>78</v>
      </c>
      <c r="G17" s="323" t="s">
        <v>217</v>
      </c>
      <c r="H17" s="324">
        <v>10000000</v>
      </c>
      <c r="I17" s="324">
        <v>10000000</v>
      </c>
      <c r="J17" s="323" t="s">
        <v>636</v>
      </c>
      <c r="K17" s="323" t="s">
        <v>712</v>
      </c>
      <c r="L17" s="323" t="s">
        <v>228</v>
      </c>
      <c r="M17" s="323" t="s">
        <v>551</v>
      </c>
      <c r="N17" s="323" t="s">
        <v>648</v>
      </c>
    </row>
    <row r="18" spans="1:14" s="320" customFormat="1" ht="13.5">
      <c r="A18" s="323" t="s">
        <v>348</v>
      </c>
      <c r="B18" s="323" t="s">
        <v>629</v>
      </c>
      <c r="C18" s="323" t="s">
        <v>846</v>
      </c>
      <c r="D18" s="323" t="s">
        <v>847</v>
      </c>
      <c r="E18" s="323" t="s">
        <v>1106</v>
      </c>
      <c r="F18" s="323" t="s">
        <v>1107</v>
      </c>
      <c r="G18" s="323" t="s">
        <v>213</v>
      </c>
      <c r="H18" s="324">
        <v>46200000</v>
      </c>
      <c r="I18" s="324">
        <v>69482952.08699265</v>
      </c>
      <c r="J18" s="323" t="s">
        <v>636</v>
      </c>
      <c r="K18" s="323" t="s">
        <v>712</v>
      </c>
      <c r="L18" s="323" t="s">
        <v>232</v>
      </c>
      <c r="M18" s="323" t="s">
        <v>253</v>
      </c>
      <c r="N18" s="323" t="s">
        <v>648</v>
      </c>
    </row>
    <row r="19" spans="1:14" s="320" customFormat="1" ht="13.5">
      <c r="A19" s="323" t="s">
        <v>348</v>
      </c>
      <c r="B19" s="323" t="s">
        <v>629</v>
      </c>
      <c r="C19" s="323" t="s">
        <v>849</v>
      </c>
      <c r="D19" s="323" t="s">
        <v>850</v>
      </c>
      <c r="E19" s="323" t="s">
        <v>1101</v>
      </c>
      <c r="F19" s="323" t="s">
        <v>1108</v>
      </c>
      <c r="G19" s="323" t="s">
        <v>213</v>
      </c>
      <c r="H19" s="324">
        <v>99500000</v>
      </c>
      <c r="I19" s="324">
        <v>149644020.18735433</v>
      </c>
      <c r="J19" s="323" t="s">
        <v>636</v>
      </c>
      <c r="K19" s="323" t="s">
        <v>712</v>
      </c>
      <c r="L19" s="323" t="s">
        <v>232</v>
      </c>
      <c r="M19" s="323" t="s">
        <v>253</v>
      </c>
      <c r="N19" s="323" t="s">
        <v>648</v>
      </c>
    </row>
    <row r="20" spans="1:14" s="320" customFormat="1" ht="13.5">
      <c r="A20" s="323" t="s">
        <v>348</v>
      </c>
      <c r="B20" s="323" t="s">
        <v>629</v>
      </c>
      <c r="C20" s="323" t="s">
        <v>851</v>
      </c>
      <c r="D20" s="323" t="s">
        <v>852</v>
      </c>
      <c r="E20" s="323" t="s">
        <v>1109</v>
      </c>
      <c r="F20" s="323" t="s">
        <v>1127</v>
      </c>
      <c r="G20" s="323" t="s">
        <v>213</v>
      </c>
      <c r="H20" s="324">
        <v>15800000</v>
      </c>
      <c r="I20" s="324">
        <v>23762568.029750735</v>
      </c>
      <c r="J20" s="323" t="s">
        <v>636</v>
      </c>
      <c r="K20" s="323" t="s">
        <v>712</v>
      </c>
      <c r="L20" s="323" t="s">
        <v>330</v>
      </c>
      <c r="M20" s="323" t="s">
        <v>1110</v>
      </c>
      <c r="N20" s="323" t="s">
        <v>648</v>
      </c>
    </row>
    <row r="21" spans="1:14" s="320" customFormat="1" ht="13.5">
      <c r="A21" s="323" t="s">
        <v>394</v>
      </c>
      <c r="B21" s="323" t="s">
        <v>629</v>
      </c>
      <c r="C21" s="323" t="s">
        <v>855</v>
      </c>
      <c r="D21" s="323" t="s">
        <v>856</v>
      </c>
      <c r="E21" s="323" t="s">
        <v>1111</v>
      </c>
      <c r="F21" s="323" t="s">
        <v>1112</v>
      </c>
      <c r="G21" s="323" t="s">
        <v>217</v>
      </c>
      <c r="H21" s="324">
        <v>215000000</v>
      </c>
      <c r="I21" s="324">
        <v>215000000</v>
      </c>
      <c r="J21" s="323" t="s">
        <v>636</v>
      </c>
      <c r="K21" s="323" t="s">
        <v>712</v>
      </c>
      <c r="L21" s="323" t="s">
        <v>330</v>
      </c>
      <c r="M21" s="323" t="s">
        <v>858</v>
      </c>
      <c r="N21" s="323" t="s">
        <v>648</v>
      </c>
    </row>
    <row r="22" spans="1:14" s="320" customFormat="1" ht="13.5">
      <c r="A22" s="323" t="s">
        <v>394</v>
      </c>
      <c r="B22" s="323" t="s">
        <v>629</v>
      </c>
      <c r="C22" s="323" t="s">
        <v>859</v>
      </c>
      <c r="D22" s="323" t="s">
        <v>860</v>
      </c>
      <c r="E22" s="323" t="s">
        <v>1111</v>
      </c>
      <c r="F22" s="323" t="s">
        <v>1112</v>
      </c>
      <c r="G22" s="323" t="s">
        <v>217</v>
      </c>
      <c r="H22" s="324">
        <v>12000000</v>
      </c>
      <c r="I22" s="324">
        <v>12000000</v>
      </c>
      <c r="J22" s="323" t="s">
        <v>1145</v>
      </c>
      <c r="K22" s="323" t="s">
        <v>237</v>
      </c>
      <c r="L22" s="323" t="s">
        <v>330</v>
      </c>
      <c r="M22" s="323" t="s">
        <v>858</v>
      </c>
      <c r="N22" s="323" t="s">
        <v>648</v>
      </c>
    </row>
    <row r="23" spans="1:14" s="320" customFormat="1" ht="13.5">
      <c r="A23" s="323" t="s">
        <v>426</v>
      </c>
      <c r="B23" s="323" t="s">
        <v>630</v>
      </c>
      <c r="C23" s="323" t="s">
        <v>1113</v>
      </c>
      <c r="D23" s="323" t="s">
        <v>864</v>
      </c>
      <c r="E23" s="323" t="s">
        <v>1114</v>
      </c>
      <c r="F23" s="323" t="s">
        <v>1115</v>
      </c>
      <c r="G23" s="323" t="s">
        <v>220</v>
      </c>
      <c r="H23" s="324">
        <v>1423000000</v>
      </c>
      <c r="I23" s="324">
        <v>14366481.637330512</v>
      </c>
      <c r="J23" s="323" t="s">
        <v>636</v>
      </c>
      <c r="K23" s="323" t="s">
        <v>712</v>
      </c>
      <c r="L23" s="323" t="s">
        <v>330</v>
      </c>
      <c r="M23" s="323" t="s">
        <v>278</v>
      </c>
      <c r="N23" s="323" t="s">
        <v>653</v>
      </c>
    </row>
    <row r="24" spans="1:14" s="320" customFormat="1" ht="13.5">
      <c r="A24" s="323" t="s">
        <v>426</v>
      </c>
      <c r="B24" s="323" t="s">
        <v>630</v>
      </c>
      <c r="C24" s="323" t="s">
        <v>1116</v>
      </c>
      <c r="D24" s="323" t="s">
        <v>1148</v>
      </c>
      <c r="E24" s="323" t="s">
        <v>1114</v>
      </c>
      <c r="F24" s="323" t="s">
        <v>1117</v>
      </c>
      <c r="G24" s="323" t="s">
        <v>220</v>
      </c>
      <c r="H24" s="324">
        <v>1385000000</v>
      </c>
      <c r="I24" s="324">
        <v>13982837.011737708</v>
      </c>
      <c r="J24" s="323" t="s">
        <v>636</v>
      </c>
      <c r="K24" s="323" t="s">
        <v>712</v>
      </c>
      <c r="L24" s="323" t="s">
        <v>649</v>
      </c>
      <c r="M24" s="325" t="s">
        <v>312</v>
      </c>
      <c r="N24" s="323" t="s">
        <v>653</v>
      </c>
    </row>
    <row r="25" spans="1:14" s="320" customFormat="1" ht="13.5">
      <c r="A25" s="323" t="s">
        <v>544</v>
      </c>
      <c r="B25" s="323" t="s">
        <v>630</v>
      </c>
      <c r="C25" s="323" t="s">
        <v>874</v>
      </c>
      <c r="D25" s="323" t="s">
        <v>875</v>
      </c>
      <c r="E25" s="323" t="s">
        <v>1118</v>
      </c>
      <c r="F25" s="323" t="s">
        <v>78</v>
      </c>
      <c r="G25" s="323" t="s">
        <v>543</v>
      </c>
      <c r="H25" s="324">
        <v>75000000</v>
      </c>
      <c r="I25" s="324">
        <v>12428535.753702402</v>
      </c>
      <c r="J25" s="323" t="s">
        <v>636</v>
      </c>
      <c r="K25" s="323" t="s">
        <v>712</v>
      </c>
      <c r="L25" s="323" t="s">
        <v>228</v>
      </c>
      <c r="M25" s="323" t="s">
        <v>786</v>
      </c>
      <c r="N25" s="323" t="s">
        <v>653</v>
      </c>
    </row>
    <row r="26" spans="1:14" s="320" customFormat="1" ht="13.5">
      <c r="A26" s="323" t="s">
        <v>487</v>
      </c>
      <c r="B26" s="323" t="s">
        <v>629</v>
      </c>
      <c r="C26" s="323" t="s">
        <v>879</v>
      </c>
      <c r="D26" s="323" t="s">
        <v>880</v>
      </c>
      <c r="E26" s="323" t="s">
        <v>1119</v>
      </c>
      <c r="F26" s="323" t="s">
        <v>1120</v>
      </c>
      <c r="G26" s="323" t="s">
        <v>217</v>
      </c>
      <c r="H26" s="324">
        <v>100000000</v>
      </c>
      <c r="I26" s="324">
        <v>100000000</v>
      </c>
      <c r="J26" s="323" t="s">
        <v>1146</v>
      </c>
      <c r="K26" s="323" t="s">
        <v>52</v>
      </c>
      <c r="L26" s="323" t="s">
        <v>219</v>
      </c>
      <c r="M26" s="323" t="s">
        <v>840</v>
      </c>
      <c r="N26" s="323" t="s">
        <v>653</v>
      </c>
    </row>
    <row r="27" spans="1:14" s="320" customFormat="1" ht="13.5">
      <c r="A27" s="323" t="s">
        <v>761</v>
      </c>
      <c r="B27" s="323" t="s">
        <v>630</v>
      </c>
      <c r="C27" s="323" t="s">
        <v>883</v>
      </c>
      <c r="D27" s="323" t="s">
        <v>884</v>
      </c>
      <c r="E27" s="323" t="s">
        <v>1118</v>
      </c>
      <c r="F27" s="323" t="s">
        <v>1121</v>
      </c>
      <c r="G27" s="323" t="s">
        <v>236</v>
      </c>
      <c r="H27" s="324">
        <v>279000000</v>
      </c>
      <c r="I27" s="324">
        <v>424958847.5335389</v>
      </c>
      <c r="J27" s="323" t="s">
        <v>1145</v>
      </c>
      <c r="K27" s="323" t="s">
        <v>237</v>
      </c>
      <c r="L27" s="323" t="s">
        <v>223</v>
      </c>
      <c r="M27" s="323" t="s">
        <v>886</v>
      </c>
      <c r="N27" s="323" t="s">
        <v>653</v>
      </c>
    </row>
    <row r="28" spans="1:14" s="320" customFormat="1" ht="13.5">
      <c r="A28" s="323" t="s">
        <v>761</v>
      </c>
      <c r="B28" s="323" t="s">
        <v>630</v>
      </c>
      <c r="C28" s="323" t="s">
        <v>887</v>
      </c>
      <c r="D28" s="323" t="s">
        <v>888</v>
      </c>
      <c r="E28" s="323" t="s">
        <v>1123</v>
      </c>
      <c r="F28" s="323" t="s">
        <v>1124</v>
      </c>
      <c r="G28" s="323" t="s">
        <v>236</v>
      </c>
      <c r="H28" s="324">
        <v>130000000</v>
      </c>
      <c r="I28" s="324">
        <v>198009498.8507529</v>
      </c>
      <c r="J28" s="323" t="s">
        <v>1145</v>
      </c>
      <c r="K28" s="323" t="s">
        <v>237</v>
      </c>
      <c r="L28" s="323" t="s">
        <v>330</v>
      </c>
      <c r="M28" s="323" t="s">
        <v>1110</v>
      </c>
      <c r="N28" s="323" t="s">
        <v>653</v>
      </c>
    </row>
    <row r="29" spans="1:14" s="320" customFormat="1" ht="13.5">
      <c r="A29" s="323" t="s">
        <v>761</v>
      </c>
      <c r="B29" s="323" t="s">
        <v>630</v>
      </c>
      <c r="C29" s="323" t="s">
        <v>891</v>
      </c>
      <c r="D29" s="323" t="s">
        <v>892</v>
      </c>
      <c r="E29" s="323" t="s">
        <v>1125</v>
      </c>
      <c r="F29" s="323" t="s">
        <v>1126</v>
      </c>
      <c r="G29" s="323" t="s">
        <v>236</v>
      </c>
      <c r="H29" s="324">
        <v>9000000</v>
      </c>
      <c r="I29" s="324">
        <v>13708349.920436738</v>
      </c>
      <c r="J29" s="323" t="s">
        <v>636</v>
      </c>
      <c r="K29" s="323" t="s">
        <v>712</v>
      </c>
      <c r="L29" s="323" t="s">
        <v>232</v>
      </c>
      <c r="M29" s="323" t="s">
        <v>786</v>
      </c>
      <c r="N29" s="323" t="s">
        <v>653</v>
      </c>
    </row>
    <row r="30" spans="1:14" s="320" customFormat="1" ht="13.5">
      <c r="A30" s="323" t="s">
        <v>761</v>
      </c>
      <c r="B30" s="323" t="s">
        <v>630</v>
      </c>
      <c r="C30" s="323" t="s">
        <v>894</v>
      </c>
      <c r="D30" s="323" t="s">
        <v>895</v>
      </c>
      <c r="E30" s="323" t="s">
        <v>1111</v>
      </c>
      <c r="F30" s="323" t="s">
        <v>1127</v>
      </c>
      <c r="G30" s="323" t="s">
        <v>236</v>
      </c>
      <c r="H30" s="324">
        <v>2000000</v>
      </c>
      <c r="I30" s="324">
        <v>3046299.982319275</v>
      </c>
      <c r="J30" s="323" t="s">
        <v>636</v>
      </c>
      <c r="K30" s="323" t="s">
        <v>712</v>
      </c>
      <c r="L30" s="323" t="s">
        <v>228</v>
      </c>
      <c r="M30" s="323" t="s">
        <v>253</v>
      </c>
      <c r="N30" s="323" t="s">
        <v>653</v>
      </c>
    </row>
    <row r="31" spans="1:14" s="320" customFormat="1" ht="13.5">
      <c r="A31" s="323" t="s">
        <v>761</v>
      </c>
      <c r="B31" s="323" t="s">
        <v>630</v>
      </c>
      <c r="C31" s="323" t="s">
        <v>896</v>
      </c>
      <c r="D31" s="323" t="s">
        <v>897</v>
      </c>
      <c r="E31" s="323" t="s">
        <v>1128</v>
      </c>
      <c r="F31" s="323" t="s">
        <v>1129</v>
      </c>
      <c r="G31" s="323" t="s">
        <v>236</v>
      </c>
      <c r="H31" s="324">
        <v>350300000</v>
      </c>
      <c r="I31" s="324">
        <v>533559441.903221</v>
      </c>
      <c r="J31" s="323" t="s">
        <v>636</v>
      </c>
      <c r="K31" s="323" t="s">
        <v>712</v>
      </c>
      <c r="L31" s="323" t="s">
        <v>228</v>
      </c>
      <c r="M31" s="323" t="s">
        <v>253</v>
      </c>
      <c r="N31" s="323" t="s">
        <v>653</v>
      </c>
    </row>
    <row r="32" spans="1:14" s="320" customFormat="1" ht="13.5">
      <c r="A32" s="323" t="s">
        <v>537</v>
      </c>
      <c r="B32" s="323" t="s">
        <v>630</v>
      </c>
      <c r="C32" s="323" t="s">
        <v>1130</v>
      </c>
      <c r="D32" s="323" t="s">
        <v>1040</v>
      </c>
      <c r="E32" s="323" t="s">
        <v>1087</v>
      </c>
      <c r="F32" s="323" t="s">
        <v>1087</v>
      </c>
      <c r="G32" s="323" t="s">
        <v>217</v>
      </c>
      <c r="H32" s="324">
        <v>518287.94</v>
      </c>
      <c r="I32" s="324">
        <v>518287.94</v>
      </c>
      <c r="J32" s="323" t="s">
        <v>1145</v>
      </c>
      <c r="K32" s="323" t="s">
        <v>592</v>
      </c>
      <c r="L32" s="323" t="s">
        <v>592</v>
      </c>
      <c r="M32" s="323" t="s">
        <v>412</v>
      </c>
      <c r="N32" s="323" t="s">
        <v>648</v>
      </c>
    </row>
    <row r="33" spans="1:14" s="320" customFormat="1" ht="13.5">
      <c r="A33" s="323" t="s">
        <v>537</v>
      </c>
      <c r="B33" s="323" t="s">
        <v>630</v>
      </c>
      <c r="C33" s="323" t="s">
        <v>1131</v>
      </c>
      <c r="D33" s="323" t="s">
        <v>1042</v>
      </c>
      <c r="E33" s="323" t="s">
        <v>1132</v>
      </c>
      <c r="F33" s="323" t="s">
        <v>1132</v>
      </c>
      <c r="G33" s="323" t="s">
        <v>217</v>
      </c>
      <c r="H33" s="324">
        <v>168962.7</v>
      </c>
      <c r="I33" s="324">
        <v>168962.7</v>
      </c>
      <c r="J33" s="323" t="s">
        <v>1145</v>
      </c>
      <c r="K33" s="323" t="s">
        <v>592</v>
      </c>
      <c r="L33" s="323" t="s">
        <v>592</v>
      </c>
      <c r="M33" s="323" t="s">
        <v>412</v>
      </c>
      <c r="N33" s="323" t="s">
        <v>648</v>
      </c>
    </row>
    <row r="34" spans="1:14" s="320" customFormat="1" ht="13.5">
      <c r="A34" s="323" t="s">
        <v>537</v>
      </c>
      <c r="B34" s="323" t="s">
        <v>630</v>
      </c>
      <c r="C34" s="323" t="s">
        <v>1044</v>
      </c>
      <c r="D34" s="323" t="s">
        <v>1045</v>
      </c>
      <c r="E34" s="323" t="s">
        <v>1133</v>
      </c>
      <c r="F34" s="323" t="s">
        <v>1133</v>
      </c>
      <c r="G34" s="323" t="s">
        <v>217</v>
      </c>
      <c r="H34" s="324">
        <v>595392.15</v>
      </c>
      <c r="I34" s="324">
        <v>595392.15</v>
      </c>
      <c r="J34" s="323" t="s">
        <v>1145</v>
      </c>
      <c r="K34" s="323" t="s">
        <v>592</v>
      </c>
      <c r="L34" s="323" t="s">
        <v>592</v>
      </c>
      <c r="M34" s="323" t="s">
        <v>412</v>
      </c>
      <c r="N34" s="323" t="s">
        <v>648</v>
      </c>
    </row>
    <row r="35" spans="1:14" s="320" customFormat="1" ht="13.5">
      <c r="A35" s="323" t="s">
        <v>537</v>
      </c>
      <c r="B35" s="323" t="s">
        <v>630</v>
      </c>
      <c r="C35" s="323" t="s">
        <v>1047</v>
      </c>
      <c r="D35" s="323" t="s">
        <v>1048</v>
      </c>
      <c r="E35" s="323" t="s">
        <v>1134</v>
      </c>
      <c r="F35" s="323" t="s">
        <v>1134</v>
      </c>
      <c r="G35" s="323" t="s">
        <v>217</v>
      </c>
      <c r="H35" s="324">
        <v>237547.94</v>
      </c>
      <c r="I35" s="324">
        <v>237547.94</v>
      </c>
      <c r="J35" s="323" t="s">
        <v>1145</v>
      </c>
      <c r="K35" s="323" t="s">
        <v>592</v>
      </c>
      <c r="L35" s="323" t="s">
        <v>592</v>
      </c>
      <c r="M35" s="323" t="s">
        <v>412</v>
      </c>
      <c r="N35" s="323" t="s">
        <v>648</v>
      </c>
    </row>
    <row r="36" spans="1:14" s="320" customFormat="1" ht="13.5">
      <c r="A36" s="323" t="s">
        <v>537</v>
      </c>
      <c r="B36" s="323" t="s">
        <v>630</v>
      </c>
      <c r="C36" s="323" t="s">
        <v>1049</v>
      </c>
      <c r="D36" s="323" t="s">
        <v>1050</v>
      </c>
      <c r="E36" s="323" t="s">
        <v>1135</v>
      </c>
      <c r="F36" s="323" t="s">
        <v>1135</v>
      </c>
      <c r="G36" s="323" t="s">
        <v>217</v>
      </c>
      <c r="H36" s="324">
        <v>441649.67</v>
      </c>
      <c r="I36" s="324">
        <v>441649.67</v>
      </c>
      <c r="J36" s="323" t="s">
        <v>1145</v>
      </c>
      <c r="K36" s="323" t="s">
        <v>592</v>
      </c>
      <c r="L36" s="323" t="s">
        <v>592</v>
      </c>
      <c r="M36" s="323" t="s">
        <v>412</v>
      </c>
      <c r="N36" s="323" t="s">
        <v>648</v>
      </c>
    </row>
    <row r="37" spans="1:14" s="320" customFormat="1" ht="13.5">
      <c r="A37" s="323" t="s">
        <v>537</v>
      </c>
      <c r="B37" s="323" t="s">
        <v>630</v>
      </c>
      <c r="C37" s="323" t="s">
        <v>1052</v>
      </c>
      <c r="D37" s="323" t="s">
        <v>1053</v>
      </c>
      <c r="E37" s="323" t="s">
        <v>1136</v>
      </c>
      <c r="F37" s="323" t="s">
        <v>1136</v>
      </c>
      <c r="G37" s="323" t="s">
        <v>217</v>
      </c>
      <c r="H37" s="324">
        <v>20859.4</v>
      </c>
      <c r="I37" s="324">
        <v>20859.4</v>
      </c>
      <c r="J37" s="323" t="s">
        <v>1145</v>
      </c>
      <c r="K37" s="323" t="s">
        <v>592</v>
      </c>
      <c r="L37" s="323" t="s">
        <v>592</v>
      </c>
      <c r="M37" s="323" t="s">
        <v>412</v>
      </c>
      <c r="N37" s="323" t="s">
        <v>648</v>
      </c>
    </row>
    <row r="38" spans="1:14" s="320" customFormat="1" ht="13.5">
      <c r="A38" s="323" t="s">
        <v>537</v>
      </c>
      <c r="B38" s="323" t="s">
        <v>630</v>
      </c>
      <c r="C38" s="323" t="s">
        <v>1055</v>
      </c>
      <c r="D38" s="323" t="s">
        <v>1056</v>
      </c>
      <c r="E38" s="323" t="s">
        <v>1137</v>
      </c>
      <c r="F38" s="323" t="s">
        <v>1137</v>
      </c>
      <c r="G38" s="323" t="s">
        <v>217</v>
      </c>
      <c r="H38" s="324">
        <v>588946.55</v>
      </c>
      <c r="I38" s="324">
        <v>588946.55</v>
      </c>
      <c r="J38" s="323" t="s">
        <v>1145</v>
      </c>
      <c r="K38" s="323" t="s">
        <v>592</v>
      </c>
      <c r="L38" s="323" t="s">
        <v>592</v>
      </c>
      <c r="M38" s="323" t="s">
        <v>412</v>
      </c>
      <c r="N38" s="323" t="s">
        <v>648</v>
      </c>
    </row>
    <row r="39" spans="1:14" s="320" customFormat="1" ht="13.5">
      <c r="A39" s="323" t="s">
        <v>537</v>
      </c>
      <c r="B39" s="323" t="s">
        <v>630</v>
      </c>
      <c r="C39" s="323" t="s">
        <v>1058</v>
      </c>
      <c r="D39" s="323" t="s">
        <v>1059</v>
      </c>
      <c r="E39" s="323" t="s">
        <v>1138</v>
      </c>
      <c r="F39" s="323" t="s">
        <v>1138</v>
      </c>
      <c r="G39" s="323" t="s">
        <v>217</v>
      </c>
      <c r="H39" s="324">
        <v>426430.92</v>
      </c>
      <c r="I39" s="324">
        <v>426430.92</v>
      </c>
      <c r="J39" s="323" t="s">
        <v>1145</v>
      </c>
      <c r="K39" s="323" t="s">
        <v>592</v>
      </c>
      <c r="L39" s="323" t="s">
        <v>592</v>
      </c>
      <c r="M39" s="323" t="s">
        <v>412</v>
      </c>
      <c r="N39" s="323" t="s">
        <v>648</v>
      </c>
    </row>
    <row r="40" spans="1:14" s="320" customFormat="1" ht="13.5">
      <c r="A40" s="323" t="s">
        <v>537</v>
      </c>
      <c r="B40" s="323" t="s">
        <v>630</v>
      </c>
      <c r="C40" s="323" t="s">
        <v>1060</v>
      </c>
      <c r="D40" s="323" t="s">
        <v>1061</v>
      </c>
      <c r="E40" s="323" t="s">
        <v>1139</v>
      </c>
      <c r="F40" s="323" t="s">
        <v>1139</v>
      </c>
      <c r="G40" s="323" t="s">
        <v>217</v>
      </c>
      <c r="H40" s="324">
        <v>1170392.32</v>
      </c>
      <c r="I40" s="324">
        <v>1170392.32</v>
      </c>
      <c r="J40" s="323" t="s">
        <v>1145</v>
      </c>
      <c r="K40" s="323" t="s">
        <v>592</v>
      </c>
      <c r="L40" s="323" t="s">
        <v>592</v>
      </c>
      <c r="M40" s="323" t="s">
        <v>412</v>
      </c>
      <c r="N40" s="323" t="s">
        <v>648</v>
      </c>
    </row>
    <row r="41" spans="1:14" s="320" customFormat="1" ht="13.5">
      <c r="A41" s="323" t="s">
        <v>537</v>
      </c>
      <c r="B41" s="323" t="s">
        <v>630</v>
      </c>
      <c r="C41" s="323" t="s">
        <v>1062</v>
      </c>
      <c r="D41" s="323" t="s">
        <v>1063</v>
      </c>
      <c r="E41" s="323" t="s">
        <v>1140</v>
      </c>
      <c r="F41" s="323" t="s">
        <v>1140</v>
      </c>
      <c r="G41" s="323" t="s">
        <v>217</v>
      </c>
      <c r="H41" s="324">
        <v>40747.72</v>
      </c>
      <c r="I41" s="324">
        <v>40747.72</v>
      </c>
      <c r="J41" s="323" t="s">
        <v>1145</v>
      </c>
      <c r="K41" s="323" t="s">
        <v>592</v>
      </c>
      <c r="L41" s="323" t="s">
        <v>592</v>
      </c>
      <c r="M41" s="323" t="s">
        <v>412</v>
      </c>
      <c r="N41" s="323" t="s">
        <v>648</v>
      </c>
    </row>
    <row r="42" spans="1:14" s="320" customFormat="1" ht="13.5">
      <c r="A42" s="323" t="s">
        <v>633</v>
      </c>
      <c r="B42" s="323" t="s">
        <v>630</v>
      </c>
      <c r="C42" s="323" t="s">
        <v>906</v>
      </c>
      <c r="D42" s="323" t="s">
        <v>907</v>
      </c>
      <c r="E42" s="323" t="s">
        <v>1141</v>
      </c>
      <c r="F42" s="323" t="s">
        <v>1142</v>
      </c>
      <c r="G42" s="323" t="s">
        <v>217</v>
      </c>
      <c r="H42" s="324">
        <v>70000000</v>
      </c>
      <c r="I42" s="324">
        <v>70000000</v>
      </c>
      <c r="J42" s="323" t="s">
        <v>636</v>
      </c>
      <c r="K42" s="323" t="s">
        <v>712</v>
      </c>
      <c r="L42" s="323" t="s">
        <v>649</v>
      </c>
      <c r="M42" s="323" t="s">
        <v>786</v>
      </c>
      <c r="N42" s="323" t="s">
        <v>653</v>
      </c>
    </row>
    <row r="45" ht="13.5">
      <c r="D45" s="323"/>
    </row>
    <row r="46" ht="13.5">
      <c r="D46" s="323"/>
    </row>
  </sheetData>
  <sheetProtection/>
  <mergeCells count="2">
    <mergeCell ref="A1:M1"/>
    <mergeCell ref="A2:I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view="pageBreakPreview" zoomScaleSheetLayoutView="100" zoomScalePageLayoutView="0" workbookViewId="0" topLeftCell="A1">
      <selection activeCell="A1" sqref="A1:D1"/>
    </sheetView>
  </sheetViews>
  <sheetFormatPr defaultColWidth="9.140625" defaultRowHeight="12.75"/>
  <cols>
    <col min="1" max="1" width="30.140625" style="8" customWidth="1"/>
    <col min="2" max="2" width="30.28125" style="8" customWidth="1"/>
    <col min="3" max="3" width="28.421875" style="8" customWidth="1"/>
    <col min="4" max="4" width="25.421875" style="8" customWidth="1"/>
    <col min="5" max="5" width="9.140625" style="8" customWidth="1"/>
    <col min="6" max="6" width="10.8515625" style="8" bestFit="1" customWidth="1"/>
    <col min="7" max="7" width="9.140625" style="8" customWidth="1"/>
    <col min="8" max="8" width="15.00390625" style="8" bestFit="1" customWidth="1"/>
    <col min="9" max="9" width="13.7109375" style="8" customWidth="1"/>
    <col min="10" max="16384" width="9.140625" style="8" customWidth="1"/>
  </cols>
  <sheetData>
    <row r="1" spans="1:4" ht="116.25" customHeight="1">
      <c r="A1" s="380" t="s">
        <v>1073</v>
      </c>
      <c r="B1" s="380"/>
      <c r="C1" s="380"/>
      <c r="D1" s="380"/>
    </row>
    <row r="2" spans="1:4" ht="31.5" customHeight="1">
      <c r="A2" s="377" t="s">
        <v>677</v>
      </c>
      <c r="B2" s="378"/>
      <c r="C2" s="378"/>
      <c r="D2" s="379"/>
    </row>
    <row r="3" spans="1:9" s="10" customFormat="1" ht="49.5" customHeight="1">
      <c r="A3" s="9" t="s">
        <v>656</v>
      </c>
      <c r="B3" s="9" t="s">
        <v>678</v>
      </c>
      <c r="C3" s="9" t="s">
        <v>679</v>
      </c>
      <c r="D3" s="9" t="s">
        <v>680</v>
      </c>
      <c r="F3" s="9" t="s">
        <v>656</v>
      </c>
      <c r="G3" s="9" t="s">
        <v>678</v>
      </c>
      <c r="H3" s="9" t="s">
        <v>679</v>
      </c>
      <c r="I3" s="9" t="s">
        <v>680</v>
      </c>
    </row>
    <row r="4" spans="1:10" s="10" customFormat="1" ht="49.5" customHeight="1">
      <c r="A4" s="9" t="s">
        <v>681</v>
      </c>
      <c r="B4" s="177">
        <v>1382245732.1115937</v>
      </c>
      <c r="C4" s="177">
        <v>1277565006.136559</v>
      </c>
      <c r="D4" s="177">
        <v>2659810738.2481527</v>
      </c>
      <c r="F4" s="9" t="s">
        <v>681</v>
      </c>
      <c r="G4" s="177">
        <v>1382245732.1115937</v>
      </c>
      <c r="H4" s="177">
        <v>1277565006.136559</v>
      </c>
      <c r="I4" s="177">
        <v>2659810738.2481527</v>
      </c>
      <c r="J4" s="10" t="e">
        <f>F3:I5+F8</f>
        <v>#VALUE!</v>
      </c>
    </row>
    <row r="5" spans="1:9" s="10" customFormat="1" ht="49.5" customHeight="1">
      <c r="A5" s="9" t="s">
        <v>682</v>
      </c>
      <c r="B5" s="177">
        <v>369532324.846</v>
      </c>
      <c r="C5" s="177">
        <v>2529324088.960001</v>
      </c>
      <c r="D5" s="177">
        <v>2898856413.8060007</v>
      </c>
      <c r="F5" s="9" t="s">
        <v>682</v>
      </c>
      <c r="G5" s="177">
        <v>369532324.846</v>
      </c>
      <c r="H5" s="177">
        <v>2529324088.960001</v>
      </c>
      <c r="I5" s="177">
        <v>2898856413.8060007</v>
      </c>
    </row>
    <row r="6" spans="1:6" ht="12.75">
      <c r="A6" s="81"/>
      <c r="B6" s="81"/>
      <c r="C6" s="81"/>
      <c r="D6" s="82"/>
      <c r="F6" s="86" t="s">
        <v>936</v>
      </c>
    </row>
    <row r="7" spans="1:4" ht="12.75">
      <c r="A7" s="81"/>
      <c r="B7" s="81"/>
      <c r="C7" s="81"/>
      <c r="D7" s="81"/>
    </row>
    <row r="8" spans="1:9" ht="54">
      <c r="A8" s="81"/>
      <c r="B8" s="81"/>
      <c r="C8" s="81"/>
      <c r="D8" s="81"/>
      <c r="F8" s="9" t="s">
        <v>656</v>
      </c>
      <c r="G8" s="9" t="s">
        <v>678</v>
      </c>
      <c r="H8" s="9" t="s">
        <v>679</v>
      </c>
      <c r="I8" s="9" t="s">
        <v>680</v>
      </c>
    </row>
    <row r="9" spans="1:9" ht="54">
      <c r="A9" s="81"/>
      <c r="B9" s="81"/>
      <c r="C9" s="81"/>
      <c r="D9" s="81"/>
      <c r="F9" s="9" t="s">
        <v>681</v>
      </c>
      <c r="G9" s="178">
        <f>G4/$I$4</f>
        <v>0.5196782283170984</v>
      </c>
      <c r="H9" s="178">
        <f>H4/$I$4</f>
        <v>0.4803217716829015</v>
      </c>
      <c r="I9" s="178">
        <f>SUM(G9:H9)</f>
        <v>1</v>
      </c>
    </row>
    <row r="10" spans="1:9" ht="54">
      <c r="A10" s="81"/>
      <c r="B10" s="81"/>
      <c r="C10" s="81"/>
      <c r="D10" s="81"/>
      <c r="F10" s="9" t="s">
        <v>682</v>
      </c>
      <c r="G10" s="178">
        <f>G5/$I$5</f>
        <v>0.12747520818419195</v>
      </c>
      <c r="H10" s="178">
        <f>H5/$I$5</f>
        <v>0.8725247918158081</v>
      </c>
      <c r="I10" s="178">
        <f>SUM(G10:H10)</f>
        <v>1</v>
      </c>
    </row>
    <row r="11" spans="1:4" ht="12.75">
      <c r="A11" s="81"/>
      <c r="B11" s="81"/>
      <c r="C11" s="81"/>
      <c r="D11" s="81"/>
    </row>
    <row r="12" spans="1:4" ht="12.75">
      <c r="A12" s="81"/>
      <c r="B12" s="81"/>
      <c r="C12" s="81"/>
      <c r="D12" s="81"/>
    </row>
    <row r="13" spans="1:4" ht="12.75">
      <c r="A13" s="81"/>
      <c r="B13" s="81"/>
      <c r="C13" s="81"/>
      <c r="D13" s="81"/>
    </row>
    <row r="14" spans="1:4" ht="12.75">
      <c r="A14" s="81"/>
      <c r="B14" s="81"/>
      <c r="C14" s="81"/>
      <c r="D14" s="81"/>
    </row>
    <row r="15" spans="1:4" ht="12.75">
      <c r="A15" s="81"/>
      <c r="B15" s="81"/>
      <c r="C15" s="81"/>
      <c r="D15" s="81"/>
    </row>
    <row r="16" spans="1:4" ht="12.75">
      <c r="A16" s="81"/>
      <c r="B16" s="81"/>
      <c r="C16" s="81"/>
      <c r="D16" s="81"/>
    </row>
    <row r="17" spans="1:4" ht="12.75">
      <c r="A17" s="81"/>
      <c r="B17" s="81"/>
      <c r="C17" s="81"/>
      <c r="D17" s="81"/>
    </row>
    <row r="18" spans="1:4" ht="12.75">
      <c r="A18" s="81"/>
      <c r="B18" s="81"/>
      <c r="C18" s="81"/>
      <c r="D18" s="81"/>
    </row>
    <row r="19" spans="1:8" ht="12.75">
      <c r="A19" s="81"/>
      <c r="B19" s="81"/>
      <c r="C19" s="81"/>
      <c r="D19" s="81"/>
      <c r="H19" s="86">
        <f>3477+244</f>
        <v>3721</v>
      </c>
    </row>
    <row r="20" spans="1:4" ht="12.75">
      <c r="A20" s="81"/>
      <c r="B20" s="81"/>
      <c r="C20" s="81"/>
      <c r="D20" s="81"/>
    </row>
    <row r="21" spans="1:4" ht="12.75">
      <c r="A21" s="81"/>
      <c r="B21" s="81"/>
      <c r="C21" s="81"/>
      <c r="D21" s="81"/>
    </row>
    <row r="22" spans="1:4" ht="12.75">
      <c r="A22" s="81"/>
      <c r="B22" s="81"/>
      <c r="C22" s="81"/>
      <c r="D22" s="81"/>
    </row>
    <row r="23" spans="1:8" ht="12.75">
      <c r="A23" s="81"/>
      <c r="B23" s="81"/>
      <c r="C23" s="81"/>
      <c r="D23" s="81"/>
      <c r="H23" s="44">
        <v>500629060.47</v>
      </c>
    </row>
    <row r="24" spans="1:8" ht="12.75">
      <c r="A24" s="81"/>
      <c r="B24" s="81"/>
      <c r="C24" s="81"/>
      <c r="D24" s="81"/>
      <c r="H24" s="86">
        <f>H23/1000000</f>
        <v>500.62906047</v>
      </c>
    </row>
    <row r="27" ht="12.75">
      <c r="H27" s="86">
        <f>D4+H24</f>
        <v>2659811238.877213</v>
      </c>
    </row>
  </sheetData>
  <sheetProtection/>
  <mergeCells count="2">
    <mergeCell ref="A2:D2"/>
    <mergeCell ref="A1:D1"/>
  </mergeCells>
  <printOptions horizontalCentered="1"/>
  <pageMargins left="0.748031496062992" right="0.748031496062992" top="0.73" bottom="0.48" header="0.17" footer="0.17"/>
  <pageSetup firstPageNumber="1" useFirstPageNumber="1" horizontalDpi="600" verticalDpi="600" orientation="landscape" r:id="rId2"/>
  <headerFooter alignWithMargins="0">
    <oddFooter>&amp;L&amp;8&amp;Z&amp;F&amp;R&amp;N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U273"/>
  <sheetViews>
    <sheetView zoomScalePageLayoutView="0" workbookViewId="0" topLeftCell="F1">
      <selection activeCell="A3" sqref="A3:N42"/>
    </sheetView>
  </sheetViews>
  <sheetFormatPr defaultColWidth="9.140625" defaultRowHeight="12.75"/>
  <cols>
    <col min="1" max="1" width="11.421875" style="94" bestFit="1" customWidth="1"/>
    <col min="2" max="2" width="4.8515625" style="95" customWidth="1"/>
    <col min="3" max="3" width="15.28125" style="94" bestFit="1" customWidth="1"/>
    <col min="4" max="4" width="30.57421875" style="96" bestFit="1" customWidth="1"/>
    <col min="5" max="5" width="9.140625" style="96" customWidth="1"/>
    <col min="6" max="6" width="8.28125" style="94" customWidth="1"/>
    <col min="7" max="7" width="4.421875" style="97" customWidth="1"/>
    <col min="8" max="8" width="12.00390625" style="94" bestFit="1" customWidth="1"/>
    <col min="9" max="9" width="12.00390625" style="94" customWidth="1"/>
    <col min="10" max="11" width="11.57421875" style="94" customWidth="1"/>
    <col min="12" max="12" width="12.28125" style="94" customWidth="1"/>
    <col min="13" max="13" width="12.00390625" style="94" customWidth="1"/>
    <col min="14" max="14" width="12.00390625" style="94" bestFit="1" customWidth="1"/>
    <col min="15" max="15" width="12.28125" style="97" customWidth="1"/>
    <col min="16" max="16" width="13.421875" style="97" customWidth="1"/>
    <col min="17" max="17" width="11.57421875" style="97" bestFit="1" customWidth="1"/>
    <col min="18" max="18" width="19.421875" style="93" bestFit="1" customWidth="1"/>
    <col min="19" max="19" width="36.00390625" style="93" bestFit="1" customWidth="1"/>
    <col min="20" max="20" width="23.8515625" style="93" bestFit="1" customWidth="1"/>
    <col min="21" max="21" width="16.421875" style="93" bestFit="1" customWidth="1"/>
    <col min="22" max="16384" width="9.140625" style="93" customWidth="1"/>
  </cols>
  <sheetData>
    <row r="1" spans="1:21" s="87" customFormat="1" ht="20.25">
      <c r="A1" s="469" t="s">
        <v>916</v>
      </c>
      <c r="B1" s="469"/>
      <c r="C1" s="469"/>
      <c r="D1" s="469"/>
      <c r="E1" s="469"/>
      <c r="F1" s="469"/>
      <c r="G1" s="469"/>
      <c r="H1" s="469"/>
      <c r="I1" s="469"/>
      <c r="J1" s="469"/>
      <c r="K1" s="469"/>
      <c r="L1" s="469"/>
      <c r="M1" s="469"/>
      <c r="N1" s="469"/>
      <c r="O1" s="469"/>
      <c r="P1" s="469"/>
      <c r="Q1" s="469"/>
      <c r="R1" s="469"/>
      <c r="S1" s="469"/>
      <c r="T1" s="469"/>
      <c r="U1" s="469"/>
    </row>
    <row r="2" spans="1:21" s="88" customFormat="1" ht="15.75" customHeight="1">
      <c r="A2" s="470" t="s">
        <v>56</v>
      </c>
      <c r="B2" s="470"/>
      <c r="C2" s="470"/>
      <c r="D2" s="470"/>
      <c r="E2" s="470"/>
      <c r="F2" s="470"/>
      <c r="G2" s="470"/>
      <c r="H2" s="470"/>
      <c r="I2" s="470"/>
      <c r="J2" s="470"/>
      <c r="K2" s="470"/>
      <c r="L2" s="470"/>
      <c r="M2" s="470"/>
      <c r="N2" s="470"/>
      <c r="O2" s="470"/>
      <c r="P2" s="470"/>
      <c r="Q2" s="470"/>
      <c r="R2" s="470"/>
      <c r="S2" s="470"/>
      <c r="T2" s="470"/>
      <c r="U2" s="470"/>
    </row>
    <row r="3" spans="1:21" s="88" customFormat="1" ht="15.75" customHeight="1">
      <c r="A3" s="230"/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</row>
    <row r="4" spans="1:21" s="88" customFormat="1" ht="85.5" customHeight="1">
      <c r="A4" s="35" t="s">
        <v>728</v>
      </c>
      <c r="B4" s="36" t="s">
        <v>628</v>
      </c>
      <c r="C4" s="35" t="s">
        <v>30</v>
      </c>
      <c r="D4" s="37" t="s">
        <v>638</v>
      </c>
      <c r="E4" s="38" t="s">
        <v>639</v>
      </c>
      <c r="F4" s="37" t="s">
        <v>640</v>
      </c>
      <c r="G4" s="39" t="s">
        <v>641</v>
      </c>
      <c r="H4" s="76" t="s">
        <v>642</v>
      </c>
      <c r="I4" s="76" t="s">
        <v>942</v>
      </c>
      <c r="J4" s="77" t="s">
        <v>943</v>
      </c>
      <c r="K4" s="77" t="s">
        <v>944</v>
      </c>
      <c r="L4" s="77" t="s">
        <v>945</v>
      </c>
      <c r="M4" s="78" t="s">
        <v>946</v>
      </c>
      <c r="N4" s="75" t="s">
        <v>947</v>
      </c>
      <c r="O4" s="40" t="s">
        <v>948</v>
      </c>
      <c r="P4" s="40" t="s">
        <v>949</v>
      </c>
      <c r="Q4" s="41" t="s">
        <v>634</v>
      </c>
      <c r="R4" s="41" t="s">
        <v>211</v>
      </c>
      <c r="S4" s="37" t="s">
        <v>643</v>
      </c>
      <c r="T4" s="37" t="s">
        <v>644</v>
      </c>
      <c r="U4" s="37" t="s">
        <v>645</v>
      </c>
    </row>
    <row r="5" spans="1:21" s="88" customFormat="1" ht="15.75" customHeight="1">
      <c r="A5" s="89" t="s">
        <v>216</v>
      </c>
      <c r="B5" s="89" t="s">
        <v>629</v>
      </c>
      <c r="C5" s="90" t="s">
        <v>730</v>
      </c>
      <c r="D5" s="89" t="s">
        <v>731</v>
      </c>
      <c r="E5" s="91" t="s">
        <v>732</v>
      </c>
      <c r="F5" s="91" t="s">
        <v>733</v>
      </c>
      <c r="G5" s="89" t="s">
        <v>217</v>
      </c>
      <c r="H5" s="92">
        <v>600000000</v>
      </c>
      <c r="I5" s="92">
        <v>600000000</v>
      </c>
      <c r="J5" s="92">
        <v>477852725.27</v>
      </c>
      <c r="K5" s="92">
        <v>111479464.99</v>
      </c>
      <c r="L5" s="92">
        <v>366373260.28</v>
      </c>
      <c r="M5" s="92">
        <v>45192916451.064</v>
      </c>
      <c r="N5" s="92">
        <v>10780476048.8</v>
      </c>
      <c r="O5" s="92">
        <v>36355209601.139</v>
      </c>
      <c r="P5" s="92">
        <v>366373260.28</v>
      </c>
      <c r="Q5" s="89" t="s">
        <v>636</v>
      </c>
      <c r="R5" s="89" t="s">
        <v>169</v>
      </c>
      <c r="S5" s="89" t="s">
        <v>926</v>
      </c>
      <c r="T5" s="89" t="s">
        <v>91</v>
      </c>
      <c r="U5" s="89" t="s">
        <v>648</v>
      </c>
    </row>
    <row r="6" spans="1:21" s="88" customFormat="1" ht="15.75" customHeight="1">
      <c r="A6" s="89" t="s">
        <v>216</v>
      </c>
      <c r="B6" s="89" t="s">
        <v>629</v>
      </c>
      <c r="C6" s="90" t="s">
        <v>238</v>
      </c>
      <c r="D6" s="89" t="s">
        <v>239</v>
      </c>
      <c r="E6" s="91" t="s">
        <v>240</v>
      </c>
      <c r="F6" s="91" t="s">
        <v>267</v>
      </c>
      <c r="G6" s="89" t="s">
        <v>220</v>
      </c>
      <c r="H6" s="92">
        <v>12508650000</v>
      </c>
      <c r="I6" s="92">
        <v>126286219.6295111</v>
      </c>
      <c r="J6" s="92">
        <v>145149649.928</v>
      </c>
      <c r="K6" s="92">
        <v>9867698.91</v>
      </c>
      <c r="L6" s="92">
        <v>107434680.455</v>
      </c>
      <c r="M6" s="92">
        <v>13727526610.577</v>
      </c>
      <c r="N6" s="92">
        <v>960022668.84</v>
      </c>
      <c r="O6" s="92">
        <v>10660740697.541</v>
      </c>
      <c r="P6" s="92">
        <v>10641405052.83</v>
      </c>
      <c r="Q6" s="89" t="s">
        <v>636</v>
      </c>
      <c r="R6" s="89" t="s">
        <v>712</v>
      </c>
      <c r="S6" s="89" t="s">
        <v>596</v>
      </c>
      <c r="T6" s="89" t="s">
        <v>763</v>
      </c>
      <c r="U6" s="89" t="s">
        <v>648</v>
      </c>
    </row>
    <row r="7" spans="1:21" s="88" customFormat="1" ht="15.75" customHeight="1">
      <c r="A7" s="89" t="s">
        <v>216</v>
      </c>
      <c r="B7" s="89" t="s">
        <v>629</v>
      </c>
      <c r="C7" s="90" t="s">
        <v>241</v>
      </c>
      <c r="D7" s="89" t="s">
        <v>242</v>
      </c>
      <c r="E7" s="91" t="s">
        <v>240</v>
      </c>
      <c r="F7" s="91" t="s">
        <v>267</v>
      </c>
      <c r="G7" s="89" t="s">
        <v>213</v>
      </c>
      <c r="H7" s="92">
        <v>3564000</v>
      </c>
      <c r="I7" s="92">
        <v>5360113.446710862</v>
      </c>
      <c r="J7" s="92">
        <v>4078639.122</v>
      </c>
      <c r="K7" s="92">
        <v>519749.14</v>
      </c>
      <c r="L7" s="92">
        <v>3526435.06</v>
      </c>
      <c r="M7" s="92">
        <v>385737251.978</v>
      </c>
      <c r="N7" s="92">
        <v>49327263.6</v>
      </c>
      <c r="O7" s="92">
        <v>349928064.202</v>
      </c>
      <c r="P7" s="92">
        <v>2344766.52</v>
      </c>
      <c r="Q7" s="89" t="s">
        <v>636</v>
      </c>
      <c r="R7" s="89" t="s">
        <v>712</v>
      </c>
      <c r="S7" s="89" t="s">
        <v>596</v>
      </c>
      <c r="T7" s="89" t="s">
        <v>764</v>
      </c>
      <c r="U7" s="89" t="s">
        <v>648</v>
      </c>
    </row>
    <row r="8" spans="1:21" s="88" customFormat="1" ht="15.75" customHeight="1">
      <c r="A8" s="89" t="s">
        <v>216</v>
      </c>
      <c r="B8" s="89" t="s">
        <v>629</v>
      </c>
      <c r="C8" s="90" t="s">
        <v>950</v>
      </c>
      <c r="D8" s="89" t="s">
        <v>951</v>
      </c>
      <c r="E8" s="91" t="s">
        <v>952</v>
      </c>
      <c r="F8" s="91" t="s">
        <v>953</v>
      </c>
      <c r="G8" s="89" t="s">
        <v>217</v>
      </c>
      <c r="H8" s="92">
        <v>6562286.45</v>
      </c>
      <c r="I8" s="92">
        <v>6562286.45</v>
      </c>
      <c r="J8" s="92">
        <v>286.45</v>
      </c>
      <c r="K8" s="92" t="s">
        <v>212</v>
      </c>
      <c r="L8" s="92">
        <v>286.45</v>
      </c>
      <c r="M8" s="92">
        <v>27091.006</v>
      </c>
      <c r="N8" s="92" t="s">
        <v>212</v>
      </c>
      <c r="O8" s="92">
        <v>28424.426</v>
      </c>
      <c r="P8" s="92">
        <v>286.45</v>
      </c>
      <c r="Q8" s="89" t="s">
        <v>636</v>
      </c>
      <c r="R8" s="89" t="s">
        <v>712</v>
      </c>
      <c r="S8" s="89" t="s">
        <v>223</v>
      </c>
      <c r="T8" s="89" t="s">
        <v>222</v>
      </c>
      <c r="U8" s="89" t="s">
        <v>648</v>
      </c>
    </row>
    <row r="9" spans="1:21" s="88" customFormat="1" ht="15.75" customHeight="1">
      <c r="A9" s="89" t="s">
        <v>216</v>
      </c>
      <c r="B9" s="89" t="s">
        <v>629</v>
      </c>
      <c r="C9" s="90" t="s">
        <v>264</v>
      </c>
      <c r="D9" s="89" t="s">
        <v>265</v>
      </c>
      <c r="E9" s="91" t="s">
        <v>266</v>
      </c>
      <c r="F9" s="91" t="s">
        <v>267</v>
      </c>
      <c r="G9" s="89" t="s">
        <v>217</v>
      </c>
      <c r="H9" s="92">
        <v>170000000</v>
      </c>
      <c r="I9" s="92">
        <v>170000000</v>
      </c>
      <c r="J9" s="92">
        <v>133879018.83</v>
      </c>
      <c r="K9" s="92">
        <v>32808232.37</v>
      </c>
      <c r="L9" s="92">
        <v>101070786.46</v>
      </c>
      <c r="M9" s="92">
        <v>12661606793.424</v>
      </c>
      <c r="N9" s="92">
        <v>3187828033.92</v>
      </c>
      <c r="O9" s="92">
        <v>10029251653.074</v>
      </c>
      <c r="P9" s="92">
        <v>101070786.46</v>
      </c>
      <c r="Q9" s="89" t="s">
        <v>636</v>
      </c>
      <c r="R9" s="89" t="s">
        <v>712</v>
      </c>
      <c r="S9" s="89" t="s">
        <v>649</v>
      </c>
      <c r="T9" s="89" t="s">
        <v>233</v>
      </c>
      <c r="U9" s="89" t="s">
        <v>648</v>
      </c>
    </row>
    <row r="10" spans="1:21" s="88" customFormat="1" ht="15.75" customHeight="1">
      <c r="A10" s="89" t="s">
        <v>216</v>
      </c>
      <c r="B10" s="89" t="s">
        <v>629</v>
      </c>
      <c r="C10" s="90" t="s">
        <v>268</v>
      </c>
      <c r="D10" s="89" t="s">
        <v>269</v>
      </c>
      <c r="E10" s="91" t="s">
        <v>266</v>
      </c>
      <c r="F10" s="91" t="s">
        <v>267</v>
      </c>
      <c r="G10" s="89" t="s">
        <v>213</v>
      </c>
      <c r="H10" s="92">
        <v>6451000</v>
      </c>
      <c r="I10" s="92">
        <v>9702045.972146962</v>
      </c>
      <c r="J10" s="92">
        <v>9789715.069</v>
      </c>
      <c r="K10" s="92" t="s">
        <v>212</v>
      </c>
      <c r="L10" s="92">
        <v>9702045.972</v>
      </c>
      <c r="M10" s="92">
        <v>925862199.361</v>
      </c>
      <c r="N10" s="92" t="s">
        <v>212</v>
      </c>
      <c r="O10" s="92">
        <v>962733783.049</v>
      </c>
      <c r="P10" s="92">
        <v>6451000</v>
      </c>
      <c r="Q10" s="89" t="s">
        <v>636</v>
      </c>
      <c r="R10" s="89" t="s">
        <v>712</v>
      </c>
      <c r="S10" s="89" t="s">
        <v>649</v>
      </c>
      <c r="T10" s="89" t="s">
        <v>233</v>
      </c>
      <c r="U10" s="89" t="s">
        <v>648</v>
      </c>
    </row>
    <row r="11" spans="1:21" s="88" customFormat="1" ht="15.75" customHeight="1">
      <c r="A11" s="89" t="s">
        <v>216</v>
      </c>
      <c r="B11" s="89" t="s">
        <v>629</v>
      </c>
      <c r="C11" s="90" t="s">
        <v>279</v>
      </c>
      <c r="D11" s="89" t="s">
        <v>280</v>
      </c>
      <c r="E11" s="91" t="s">
        <v>281</v>
      </c>
      <c r="F11" s="91" t="s">
        <v>263</v>
      </c>
      <c r="G11" s="89" t="s">
        <v>217</v>
      </c>
      <c r="H11" s="92">
        <v>230000000</v>
      </c>
      <c r="I11" s="92">
        <v>230000000</v>
      </c>
      <c r="J11" s="92">
        <v>164588673.83</v>
      </c>
      <c r="K11" s="92">
        <v>53727934.79</v>
      </c>
      <c r="L11" s="92">
        <v>110860739.04</v>
      </c>
      <c r="M11" s="92">
        <v>15565972091.062</v>
      </c>
      <c r="N11" s="92">
        <v>5217843217</v>
      </c>
      <c r="O11" s="92">
        <v>11000708406.656</v>
      </c>
      <c r="P11" s="92">
        <v>110860739.04</v>
      </c>
      <c r="Q11" s="89" t="s">
        <v>636</v>
      </c>
      <c r="R11" s="89" t="s">
        <v>712</v>
      </c>
      <c r="S11" s="89" t="s">
        <v>649</v>
      </c>
      <c r="T11" s="89" t="s">
        <v>233</v>
      </c>
      <c r="U11" s="89" t="s">
        <v>648</v>
      </c>
    </row>
    <row r="12" spans="1:21" s="88" customFormat="1" ht="15.75" customHeight="1">
      <c r="A12" s="89" t="s">
        <v>216</v>
      </c>
      <c r="B12" s="89" t="s">
        <v>629</v>
      </c>
      <c r="C12" s="90" t="s">
        <v>734</v>
      </c>
      <c r="D12" s="89" t="s">
        <v>735</v>
      </c>
      <c r="E12" s="91" t="s">
        <v>732</v>
      </c>
      <c r="F12" s="91" t="s">
        <v>733</v>
      </c>
      <c r="G12" s="89" t="s">
        <v>213</v>
      </c>
      <c r="H12" s="92">
        <v>31704000</v>
      </c>
      <c r="I12" s="92">
        <v>47681547.8996973</v>
      </c>
      <c r="J12" s="92">
        <v>48112405.293</v>
      </c>
      <c r="K12" s="92">
        <v>31386318.57</v>
      </c>
      <c r="L12" s="92">
        <v>16523146.636</v>
      </c>
      <c r="M12" s="92">
        <v>4550230222.993</v>
      </c>
      <c r="N12" s="92">
        <v>3070407661.58</v>
      </c>
      <c r="O12" s="92">
        <v>1639591434.081</v>
      </c>
      <c r="P12" s="92">
        <v>10986426.91</v>
      </c>
      <c r="Q12" s="89" t="s">
        <v>636</v>
      </c>
      <c r="R12" s="89" t="s">
        <v>169</v>
      </c>
      <c r="S12" s="89" t="s">
        <v>926</v>
      </c>
      <c r="T12" s="89" t="s">
        <v>233</v>
      </c>
      <c r="U12" s="89" t="s">
        <v>648</v>
      </c>
    </row>
    <row r="13" spans="1:21" s="88" customFormat="1" ht="15.75" customHeight="1">
      <c r="A13" s="89" t="s">
        <v>216</v>
      </c>
      <c r="B13" s="89" t="s">
        <v>629</v>
      </c>
      <c r="C13" s="90" t="s">
        <v>96</v>
      </c>
      <c r="D13" s="89" t="s">
        <v>97</v>
      </c>
      <c r="E13" s="91" t="s">
        <v>94</v>
      </c>
      <c r="F13" s="91" t="s">
        <v>164</v>
      </c>
      <c r="G13" s="89" t="s">
        <v>217</v>
      </c>
      <c r="H13" s="92">
        <v>243240000</v>
      </c>
      <c r="I13" s="92">
        <v>243240000</v>
      </c>
      <c r="J13" s="92">
        <v>243240000</v>
      </c>
      <c r="K13" s="92">
        <v>362482.71</v>
      </c>
      <c r="L13" s="92">
        <v>242877517.29</v>
      </c>
      <c r="M13" s="92">
        <v>23004420433.818</v>
      </c>
      <c r="N13" s="92">
        <v>34926152.88</v>
      </c>
      <c r="O13" s="92">
        <v>24100730063.471</v>
      </c>
      <c r="P13" s="92">
        <v>242877517.29</v>
      </c>
      <c r="Q13" s="89" t="s">
        <v>636</v>
      </c>
      <c r="R13" s="89" t="s">
        <v>712</v>
      </c>
      <c r="S13" s="89" t="s">
        <v>596</v>
      </c>
      <c r="T13" s="89" t="s">
        <v>98</v>
      </c>
      <c r="U13" s="89" t="s">
        <v>648</v>
      </c>
    </row>
    <row r="14" spans="1:21" s="88" customFormat="1" ht="15.75" customHeight="1">
      <c r="A14" s="89" t="s">
        <v>216</v>
      </c>
      <c r="B14" s="89" t="s">
        <v>629</v>
      </c>
      <c r="C14" s="90" t="s">
        <v>954</v>
      </c>
      <c r="D14" s="89" t="s">
        <v>955</v>
      </c>
      <c r="E14" s="91" t="s">
        <v>243</v>
      </c>
      <c r="F14" s="91" t="s">
        <v>277</v>
      </c>
      <c r="G14" s="89" t="s">
        <v>217</v>
      </c>
      <c r="H14" s="92">
        <v>128746786.12</v>
      </c>
      <c r="I14" s="92">
        <v>128746786.12</v>
      </c>
      <c r="J14" s="92">
        <v>5082752.38</v>
      </c>
      <c r="K14" s="92">
        <v>5082752.38</v>
      </c>
      <c r="L14" s="92" t="s">
        <v>212</v>
      </c>
      <c r="M14" s="92">
        <v>480701252.715</v>
      </c>
      <c r="N14" s="92">
        <v>486360886.04</v>
      </c>
      <c r="O14" s="92" t="s">
        <v>212</v>
      </c>
      <c r="P14" s="92" t="s">
        <v>212</v>
      </c>
      <c r="Q14" s="89" t="s">
        <v>636</v>
      </c>
      <c r="R14" s="89" t="s">
        <v>712</v>
      </c>
      <c r="S14" s="89" t="s">
        <v>596</v>
      </c>
      <c r="T14" s="89" t="s">
        <v>244</v>
      </c>
      <c r="U14" s="89" t="s">
        <v>648</v>
      </c>
    </row>
    <row r="15" spans="1:21" s="88" customFormat="1" ht="15.75" customHeight="1">
      <c r="A15" s="89" t="s">
        <v>216</v>
      </c>
      <c r="B15" s="89" t="s">
        <v>629</v>
      </c>
      <c r="C15" s="90" t="s">
        <v>245</v>
      </c>
      <c r="D15" s="89" t="s">
        <v>246</v>
      </c>
      <c r="E15" s="91" t="s">
        <v>243</v>
      </c>
      <c r="F15" s="91" t="s">
        <v>247</v>
      </c>
      <c r="G15" s="89" t="s">
        <v>213</v>
      </c>
      <c r="H15" s="92">
        <v>6777000</v>
      </c>
      <c r="I15" s="92">
        <v>10192336.932760807</v>
      </c>
      <c r="J15" s="92">
        <v>8437348.472</v>
      </c>
      <c r="K15" s="92">
        <v>557006.49</v>
      </c>
      <c r="L15" s="92">
        <v>7810699.006</v>
      </c>
      <c r="M15" s="92">
        <v>797962142.695</v>
      </c>
      <c r="N15" s="92">
        <v>52910152.53</v>
      </c>
      <c r="O15" s="92">
        <v>775055470.146</v>
      </c>
      <c r="P15" s="92">
        <v>5193422.03</v>
      </c>
      <c r="Q15" s="89" t="s">
        <v>636</v>
      </c>
      <c r="R15" s="89" t="s">
        <v>712</v>
      </c>
      <c r="S15" s="89" t="s">
        <v>596</v>
      </c>
      <c r="T15" s="89" t="s">
        <v>244</v>
      </c>
      <c r="U15" s="89" t="s">
        <v>648</v>
      </c>
    </row>
    <row r="16" spans="1:21" s="88" customFormat="1" ht="15.75" customHeight="1">
      <c r="A16" s="89" t="s">
        <v>216</v>
      </c>
      <c r="B16" s="89" t="s">
        <v>629</v>
      </c>
      <c r="C16" s="90" t="s">
        <v>260</v>
      </c>
      <c r="D16" s="89" t="s">
        <v>261</v>
      </c>
      <c r="E16" s="91" t="s">
        <v>262</v>
      </c>
      <c r="F16" s="91" t="s">
        <v>263</v>
      </c>
      <c r="G16" s="89" t="s">
        <v>217</v>
      </c>
      <c r="H16" s="92">
        <v>220000000</v>
      </c>
      <c r="I16" s="92">
        <v>220000000</v>
      </c>
      <c r="J16" s="92">
        <v>142863877.83</v>
      </c>
      <c r="K16" s="92">
        <v>28845523.27</v>
      </c>
      <c r="L16" s="92">
        <v>114018354.56</v>
      </c>
      <c r="M16" s="92">
        <v>13511349738.558</v>
      </c>
      <c r="N16" s="92">
        <v>2803464634.98</v>
      </c>
      <c r="O16" s="92">
        <v>11314038516.997</v>
      </c>
      <c r="P16" s="92">
        <v>114018354.56</v>
      </c>
      <c r="Q16" s="89" t="s">
        <v>636</v>
      </c>
      <c r="R16" s="89" t="s">
        <v>712</v>
      </c>
      <c r="S16" s="89" t="s">
        <v>596</v>
      </c>
      <c r="T16" s="89" t="s">
        <v>244</v>
      </c>
      <c r="U16" s="89" t="s">
        <v>648</v>
      </c>
    </row>
    <row r="17" spans="1:21" s="88" customFormat="1" ht="15.75" customHeight="1">
      <c r="A17" s="89" t="s">
        <v>216</v>
      </c>
      <c r="B17" s="89" t="s">
        <v>629</v>
      </c>
      <c r="C17" s="90" t="s">
        <v>956</v>
      </c>
      <c r="D17" s="89" t="s">
        <v>957</v>
      </c>
      <c r="E17" s="91" t="s">
        <v>270</v>
      </c>
      <c r="F17" s="91" t="s">
        <v>277</v>
      </c>
      <c r="G17" s="89" t="s">
        <v>217</v>
      </c>
      <c r="H17" s="92">
        <v>172335908.64</v>
      </c>
      <c r="I17" s="92">
        <v>172335908.64</v>
      </c>
      <c r="J17" s="92">
        <v>16748206.71</v>
      </c>
      <c r="K17" s="92">
        <v>16748206.71</v>
      </c>
      <c r="L17" s="92" t="s">
        <v>212</v>
      </c>
      <c r="M17" s="92">
        <v>1583961472.905</v>
      </c>
      <c r="N17" s="92">
        <v>1600757676.53</v>
      </c>
      <c r="O17" s="92" t="s">
        <v>212</v>
      </c>
      <c r="P17" s="92" t="s">
        <v>212</v>
      </c>
      <c r="Q17" s="89" t="s">
        <v>636</v>
      </c>
      <c r="R17" s="89" t="s">
        <v>712</v>
      </c>
      <c r="S17" s="89" t="s">
        <v>596</v>
      </c>
      <c r="T17" s="89" t="s">
        <v>244</v>
      </c>
      <c r="U17" s="89" t="s">
        <v>648</v>
      </c>
    </row>
    <row r="18" spans="1:21" s="88" customFormat="1" ht="15.75" customHeight="1">
      <c r="A18" s="89" t="s">
        <v>216</v>
      </c>
      <c r="B18" s="89" t="s">
        <v>629</v>
      </c>
      <c r="C18" s="90" t="s">
        <v>271</v>
      </c>
      <c r="D18" s="89" t="s">
        <v>272</v>
      </c>
      <c r="E18" s="91" t="s">
        <v>270</v>
      </c>
      <c r="F18" s="91" t="s">
        <v>273</v>
      </c>
      <c r="G18" s="89" t="s">
        <v>213</v>
      </c>
      <c r="H18" s="92">
        <v>6132000</v>
      </c>
      <c r="I18" s="92">
        <v>9222282.731546298</v>
      </c>
      <c r="J18" s="92">
        <v>9015986.585</v>
      </c>
      <c r="K18" s="92">
        <v>912849.43</v>
      </c>
      <c r="L18" s="92">
        <v>8028400.766</v>
      </c>
      <c r="M18" s="92">
        <v>852686836.156</v>
      </c>
      <c r="N18" s="92">
        <v>89475751.72</v>
      </c>
      <c r="O18" s="92">
        <v>796658010.395</v>
      </c>
      <c r="P18" s="92">
        <v>5338174.39</v>
      </c>
      <c r="Q18" s="89" t="s">
        <v>636</v>
      </c>
      <c r="R18" s="89" t="s">
        <v>712</v>
      </c>
      <c r="S18" s="89" t="s">
        <v>596</v>
      </c>
      <c r="T18" s="89" t="s">
        <v>244</v>
      </c>
      <c r="U18" s="89" t="s">
        <v>648</v>
      </c>
    </row>
    <row r="19" spans="1:21" s="88" customFormat="1" ht="15.75" customHeight="1">
      <c r="A19" s="89" t="s">
        <v>216</v>
      </c>
      <c r="B19" s="89" t="s">
        <v>629</v>
      </c>
      <c r="C19" s="90" t="s">
        <v>282</v>
      </c>
      <c r="D19" s="89" t="s">
        <v>283</v>
      </c>
      <c r="E19" s="91" t="s">
        <v>284</v>
      </c>
      <c r="F19" s="91" t="s">
        <v>263</v>
      </c>
      <c r="G19" s="89" t="s">
        <v>217</v>
      </c>
      <c r="H19" s="92">
        <v>40000000</v>
      </c>
      <c r="I19" s="92">
        <v>40000000</v>
      </c>
      <c r="J19" s="92">
        <v>39760610.53</v>
      </c>
      <c r="K19" s="92">
        <v>2668941.59</v>
      </c>
      <c r="L19" s="92">
        <v>37091668.94</v>
      </c>
      <c r="M19" s="92">
        <v>3760359321.4</v>
      </c>
      <c r="N19" s="92">
        <v>262822985.57</v>
      </c>
      <c r="O19" s="92">
        <v>3680605396.09</v>
      </c>
      <c r="P19" s="92">
        <v>37091668.94</v>
      </c>
      <c r="Q19" s="89" t="s">
        <v>636</v>
      </c>
      <c r="R19" s="89" t="s">
        <v>712</v>
      </c>
      <c r="S19" s="89" t="s">
        <v>596</v>
      </c>
      <c r="T19" s="89" t="s">
        <v>244</v>
      </c>
      <c r="U19" s="89" t="s">
        <v>648</v>
      </c>
    </row>
    <row r="20" spans="1:21" s="88" customFormat="1" ht="15.75" customHeight="1">
      <c r="A20" s="89" t="s">
        <v>216</v>
      </c>
      <c r="B20" s="89" t="s">
        <v>629</v>
      </c>
      <c r="C20" s="90" t="s">
        <v>285</v>
      </c>
      <c r="D20" s="89" t="s">
        <v>286</v>
      </c>
      <c r="E20" s="91" t="s">
        <v>284</v>
      </c>
      <c r="F20" s="91" t="s">
        <v>287</v>
      </c>
      <c r="G20" s="89" t="s">
        <v>213</v>
      </c>
      <c r="H20" s="92">
        <v>12776000</v>
      </c>
      <c r="I20" s="92">
        <v>19214592.98405667</v>
      </c>
      <c r="J20" s="92">
        <v>19261223.788</v>
      </c>
      <c r="K20" s="92">
        <v>360539.95</v>
      </c>
      <c r="L20" s="92">
        <v>18734902.535</v>
      </c>
      <c r="M20" s="92">
        <v>1821630036.586</v>
      </c>
      <c r="N20" s="92">
        <v>34235092.95</v>
      </c>
      <c r="O20" s="92">
        <v>1859063917.494</v>
      </c>
      <c r="P20" s="92">
        <v>12457048.4</v>
      </c>
      <c r="Q20" s="89" t="s">
        <v>636</v>
      </c>
      <c r="R20" s="89" t="s">
        <v>712</v>
      </c>
      <c r="S20" s="89" t="s">
        <v>596</v>
      </c>
      <c r="T20" s="89" t="s">
        <v>244</v>
      </c>
      <c r="U20" s="89" t="s">
        <v>648</v>
      </c>
    </row>
    <row r="21" spans="1:21" s="88" customFormat="1" ht="15.75" customHeight="1">
      <c r="A21" s="89" t="s">
        <v>216</v>
      </c>
      <c r="B21" s="89" t="s">
        <v>629</v>
      </c>
      <c r="C21" s="90" t="s">
        <v>16</v>
      </c>
      <c r="D21" s="89" t="s">
        <v>17</v>
      </c>
      <c r="E21" s="91" t="s">
        <v>18</v>
      </c>
      <c r="F21" s="91" t="s">
        <v>165</v>
      </c>
      <c r="G21" s="89" t="s">
        <v>217</v>
      </c>
      <c r="H21" s="92">
        <v>242000000</v>
      </c>
      <c r="I21" s="92">
        <v>242000000</v>
      </c>
      <c r="J21" s="92">
        <v>234412241.84</v>
      </c>
      <c r="K21" s="92">
        <v>51636902.28</v>
      </c>
      <c r="L21" s="92">
        <v>182775339.56</v>
      </c>
      <c r="M21" s="92">
        <v>22169535298.969</v>
      </c>
      <c r="N21" s="92">
        <v>5019660330.19</v>
      </c>
      <c r="O21" s="92">
        <v>18136792446.438</v>
      </c>
      <c r="P21" s="92">
        <v>182775339.56</v>
      </c>
      <c r="Q21" s="89" t="s">
        <v>636</v>
      </c>
      <c r="R21" s="89" t="s">
        <v>712</v>
      </c>
      <c r="S21" s="89" t="s">
        <v>596</v>
      </c>
      <c r="T21" s="89" t="s">
        <v>244</v>
      </c>
      <c r="U21" s="89" t="s">
        <v>648</v>
      </c>
    </row>
    <row r="22" spans="1:21" s="88" customFormat="1" ht="15.75" customHeight="1">
      <c r="A22" s="89" t="s">
        <v>216</v>
      </c>
      <c r="B22" s="89" t="s">
        <v>629</v>
      </c>
      <c r="C22" s="90" t="s">
        <v>229</v>
      </c>
      <c r="D22" s="89" t="s">
        <v>230</v>
      </c>
      <c r="E22" s="91" t="s">
        <v>227</v>
      </c>
      <c r="F22" s="91" t="s">
        <v>552</v>
      </c>
      <c r="G22" s="89" t="s">
        <v>213</v>
      </c>
      <c r="H22" s="92">
        <v>18106425.08</v>
      </c>
      <c r="I22" s="92">
        <v>27231339.097410433</v>
      </c>
      <c r="J22" s="92">
        <v>61263.76</v>
      </c>
      <c r="K22" s="92" t="s">
        <v>212</v>
      </c>
      <c r="L22" s="92">
        <v>61263.76</v>
      </c>
      <c r="M22" s="92">
        <v>5794019.456</v>
      </c>
      <c r="N22" s="92" t="s">
        <v>212</v>
      </c>
      <c r="O22" s="92">
        <v>6079201.397</v>
      </c>
      <c r="P22" s="92">
        <v>61263.76</v>
      </c>
      <c r="Q22" s="89" t="s">
        <v>636</v>
      </c>
      <c r="R22" s="89" t="s">
        <v>712</v>
      </c>
      <c r="S22" s="89" t="s">
        <v>223</v>
      </c>
      <c r="T22" s="89" t="s">
        <v>253</v>
      </c>
      <c r="U22" s="89" t="s">
        <v>648</v>
      </c>
    </row>
    <row r="23" spans="1:21" s="88" customFormat="1" ht="15.75" customHeight="1">
      <c r="A23" s="89" t="s">
        <v>216</v>
      </c>
      <c r="B23" s="89" t="s">
        <v>629</v>
      </c>
      <c r="C23" s="90" t="s">
        <v>249</v>
      </c>
      <c r="D23" s="89" t="s">
        <v>250</v>
      </c>
      <c r="E23" s="91" t="s">
        <v>251</v>
      </c>
      <c r="F23" s="91" t="s">
        <v>165</v>
      </c>
      <c r="G23" s="89" t="s">
        <v>220</v>
      </c>
      <c r="H23" s="92">
        <v>21274477000</v>
      </c>
      <c r="I23" s="92">
        <v>214785230.61441344</v>
      </c>
      <c r="J23" s="92">
        <v>218246349.186</v>
      </c>
      <c r="K23" s="92">
        <v>36504644.09</v>
      </c>
      <c r="L23" s="92">
        <v>142001090.647</v>
      </c>
      <c r="M23" s="92">
        <v>20640646171.739</v>
      </c>
      <c r="N23" s="92">
        <v>3549927993.57</v>
      </c>
      <c r="O23" s="92">
        <v>14090764730.25</v>
      </c>
      <c r="P23" s="92">
        <v>14065207967.52</v>
      </c>
      <c r="Q23" s="89" t="s">
        <v>636</v>
      </c>
      <c r="R23" s="89" t="s">
        <v>712</v>
      </c>
      <c r="S23" s="89" t="s">
        <v>219</v>
      </c>
      <c r="T23" s="89" t="s">
        <v>253</v>
      </c>
      <c r="U23" s="89" t="s">
        <v>648</v>
      </c>
    </row>
    <row r="24" spans="1:21" s="88" customFormat="1" ht="15.75" customHeight="1">
      <c r="A24" s="89" t="s">
        <v>216</v>
      </c>
      <c r="B24" s="89" t="s">
        <v>629</v>
      </c>
      <c r="C24" s="90" t="s">
        <v>254</v>
      </c>
      <c r="D24" s="89" t="s">
        <v>255</v>
      </c>
      <c r="E24" s="91" t="s">
        <v>251</v>
      </c>
      <c r="F24" s="91" t="s">
        <v>252</v>
      </c>
      <c r="G24" s="89" t="s">
        <v>213</v>
      </c>
      <c r="H24" s="92">
        <v>6743000</v>
      </c>
      <c r="I24" s="92">
        <v>10141202.292696785</v>
      </c>
      <c r="J24" s="92">
        <v>7307798.061</v>
      </c>
      <c r="K24" s="92">
        <v>1381959.42</v>
      </c>
      <c r="L24" s="92">
        <v>5870337.427</v>
      </c>
      <c r="M24" s="92">
        <v>691134924.519</v>
      </c>
      <c r="N24" s="92">
        <v>132677909.82</v>
      </c>
      <c r="O24" s="92">
        <v>582513438.408</v>
      </c>
      <c r="P24" s="92">
        <v>3903253.69</v>
      </c>
      <c r="Q24" s="89" t="s">
        <v>636</v>
      </c>
      <c r="R24" s="89" t="s">
        <v>712</v>
      </c>
      <c r="S24" s="89" t="s">
        <v>219</v>
      </c>
      <c r="T24" s="89" t="s">
        <v>253</v>
      </c>
      <c r="U24" s="89" t="s">
        <v>648</v>
      </c>
    </row>
    <row r="25" spans="1:21" s="88" customFormat="1" ht="15.75" customHeight="1">
      <c r="A25" s="89" t="s">
        <v>216</v>
      </c>
      <c r="B25" s="89" t="s">
        <v>629</v>
      </c>
      <c r="C25" s="90" t="s">
        <v>958</v>
      </c>
      <c r="D25" s="89" t="s">
        <v>959</v>
      </c>
      <c r="E25" s="91" t="s">
        <v>960</v>
      </c>
      <c r="F25" s="91" t="s">
        <v>277</v>
      </c>
      <c r="G25" s="89" t="s">
        <v>213</v>
      </c>
      <c r="H25" s="92">
        <v>4488571.03</v>
      </c>
      <c r="I25" s="92">
        <v>6750631.294730591</v>
      </c>
      <c r="J25" s="92">
        <v>2256791.116</v>
      </c>
      <c r="K25" s="92">
        <v>2263830.67</v>
      </c>
      <c r="L25" s="92" t="s">
        <v>212</v>
      </c>
      <c r="M25" s="92">
        <v>213435995.98</v>
      </c>
      <c r="N25" s="92">
        <v>214468789.6</v>
      </c>
      <c r="O25" s="92" t="s">
        <v>212</v>
      </c>
      <c r="P25" s="92" t="s">
        <v>212</v>
      </c>
      <c r="Q25" s="89" t="s">
        <v>636</v>
      </c>
      <c r="R25" s="89" t="s">
        <v>712</v>
      </c>
      <c r="S25" s="89" t="s">
        <v>232</v>
      </c>
      <c r="T25" s="89" t="s">
        <v>253</v>
      </c>
      <c r="U25" s="89" t="s">
        <v>648</v>
      </c>
    </row>
    <row r="26" spans="1:21" s="88" customFormat="1" ht="15.75" customHeight="1">
      <c r="A26" s="89" t="s">
        <v>216</v>
      </c>
      <c r="B26" s="89" t="s">
        <v>629</v>
      </c>
      <c r="C26" s="90" t="s">
        <v>92</v>
      </c>
      <c r="D26" s="89" t="s">
        <v>93</v>
      </c>
      <c r="E26" s="91" t="s">
        <v>94</v>
      </c>
      <c r="F26" s="91" t="s">
        <v>95</v>
      </c>
      <c r="G26" s="89" t="s">
        <v>213</v>
      </c>
      <c r="H26" s="92">
        <v>172417000</v>
      </c>
      <c r="I26" s="92">
        <v>259308271.64465398</v>
      </c>
      <c r="J26" s="92">
        <v>261651418.855</v>
      </c>
      <c r="K26" s="92">
        <v>17647536.67</v>
      </c>
      <c r="L26" s="92">
        <v>241771644.383</v>
      </c>
      <c r="M26" s="92">
        <v>24745680177.825</v>
      </c>
      <c r="N26" s="92">
        <v>1744286125.63</v>
      </c>
      <c r="O26" s="92">
        <v>23990994322.149</v>
      </c>
      <c r="P26" s="92">
        <v>160756698.37</v>
      </c>
      <c r="Q26" s="89" t="s">
        <v>636</v>
      </c>
      <c r="R26" s="89" t="s">
        <v>712</v>
      </c>
      <c r="S26" s="89" t="s">
        <v>219</v>
      </c>
      <c r="T26" s="89" t="s">
        <v>253</v>
      </c>
      <c r="U26" s="89" t="s">
        <v>648</v>
      </c>
    </row>
    <row r="27" spans="1:21" s="88" customFormat="1" ht="15.75" customHeight="1">
      <c r="A27" s="89" t="s">
        <v>216</v>
      </c>
      <c r="B27" s="89" t="s">
        <v>629</v>
      </c>
      <c r="C27" s="90" t="s">
        <v>765</v>
      </c>
      <c r="D27" s="89" t="s">
        <v>766</v>
      </c>
      <c r="E27" s="91" t="s">
        <v>364</v>
      </c>
      <c r="F27" s="91" t="s">
        <v>102</v>
      </c>
      <c r="G27" s="89" t="s">
        <v>217</v>
      </c>
      <c r="H27" s="92">
        <v>73000000</v>
      </c>
      <c r="I27" s="92">
        <v>73000000</v>
      </c>
      <c r="J27" s="92" t="s">
        <v>212</v>
      </c>
      <c r="K27" s="92" t="s">
        <v>212</v>
      </c>
      <c r="L27" s="92">
        <v>73000000</v>
      </c>
      <c r="M27" s="92" t="s">
        <v>212</v>
      </c>
      <c r="N27" s="92" t="s">
        <v>212</v>
      </c>
      <c r="O27" s="92">
        <v>7243788203.47</v>
      </c>
      <c r="P27" s="92">
        <v>73000000</v>
      </c>
      <c r="Q27" s="89" t="s">
        <v>635</v>
      </c>
      <c r="R27" s="89" t="s">
        <v>237</v>
      </c>
      <c r="S27" s="89" t="s">
        <v>219</v>
      </c>
      <c r="T27" s="89" t="s">
        <v>253</v>
      </c>
      <c r="U27" s="89" t="s">
        <v>648</v>
      </c>
    </row>
    <row r="28" spans="1:21" s="88" customFormat="1" ht="15.75" customHeight="1">
      <c r="A28" s="89" t="s">
        <v>216</v>
      </c>
      <c r="B28" s="89" t="s">
        <v>629</v>
      </c>
      <c r="C28" s="90" t="s">
        <v>256</v>
      </c>
      <c r="D28" s="89" t="s">
        <v>257</v>
      </c>
      <c r="E28" s="91" t="s">
        <v>258</v>
      </c>
      <c r="F28" s="91" t="s">
        <v>263</v>
      </c>
      <c r="G28" s="89" t="s">
        <v>213</v>
      </c>
      <c r="H28" s="92">
        <v>20961973</v>
      </c>
      <c r="I28" s="92">
        <v>31525968.952550516</v>
      </c>
      <c r="J28" s="92">
        <v>15602105.643</v>
      </c>
      <c r="K28" s="92">
        <v>11098519.93</v>
      </c>
      <c r="L28" s="92">
        <v>4518290.019</v>
      </c>
      <c r="M28" s="92">
        <v>1475568976.596</v>
      </c>
      <c r="N28" s="92">
        <v>1075709257.34</v>
      </c>
      <c r="O28" s="92">
        <v>448349807.344</v>
      </c>
      <c r="P28" s="92">
        <v>3004262.09</v>
      </c>
      <c r="Q28" s="89" t="s">
        <v>636</v>
      </c>
      <c r="R28" s="89" t="s">
        <v>712</v>
      </c>
      <c r="S28" s="89" t="s">
        <v>223</v>
      </c>
      <c r="T28" s="89" t="s">
        <v>278</v>
      </c>
      <c r="U28" s="89" t="s">
        <v>648</v>
      </c>
    </row>
    <row r="29" spans="1:21" s="88" customFormat="1" ht="15.75" customHeight="1">
      <c r="A29" s="89" t="s">
        <v>216</v>
      </c>
      <c r="B29" s="89" t="s">
        <v>629</v>
      </c>
      <c r="C29" s="90" t="s">
        <v>274</v>
      </c>
      <c r="D29" s="89" t="s">
        <v>275</v>
      </c>
      <c r="E29" s="91" t="s">
        <v>276</v>
      </c>
      <c r="F29" s="91" t="s">
        <v>263</v>
      </c>
      <c r="G29" s="89" t="s">
        <v>213</v>
      </c>
      <c r="H29" s="92">
        <v>25538000</v>
      </c>
      <c r="I29" s="92">
        <v>38408130.52808698</v>
      </c>
      <c r="J29" s="92">
        <v>26336466.706</v>
      </c>
      <c r="K29" s="92">
        <v>8917176.06</v>
      </c>
      <c r="L29" s="92">
        <v>17266427.176</v>
      </c>
      <c r="M29" s="92">
        <v>2490771060.875</v>
      </c>
      <c r="N29" s="92">
        <v>869160064.48</v>
      </c>
      <c r="O29" s="92">
        <v>1713347143.755</v>
      </c>
      <c r="P29" s="92" t="s">
        <v>212</v>
      </c>
      <c r="Q29" s="89" t="s">
        <v>636</v>
      </c>
      <c r="R29" s="89" t="s">
        <v>712</v>
      </c>
      <c r="S29" s="89" t="s">
        <v>225</v>
      </c>
      <c r="T29" s="89" t="s">
        <v>278</v>
      </c>
      <c r="U29" s="89" t="s">
        <v>648</v>
      </c>
    </row>
    <row r="30" spans="1:21" s="88" customFormat="1" ht="15.75" customHeight="1">
      <c r="A30" s="89" t="s">
        <v>216</v>
      </c>
      <c r="B30" s="89" t="s">
        <v>629</v>
      </c>
      <c r="C30" s="90" t="s">
        <v>767</v>
      </c>
      <c r="D30" s="89" t="s">
        <v>768</v>
      </c>
      <c r="E30" s="91" t="s">
        <v>769</v>
      </c>
      <c r="F30" s="91" t="s">
        <v>770</v>
      </c>
      <c r="G30" s="89" t="s">
        <v>217</v>
      </c>
      <c r="H30" s="92">
        <v>25100000</v>
      </c>
      <c r="I30" s="92">
        <v>25100000</v>
      </c>
      <c r="J30" s="92" t="s">
        <v>212</v>
      </c>
      <c r="K30" s="92" t="s">
        <v>212</v>
      </c>
      <c r="L30" s="92">
        <v>25100000</v>
      </c>
      <c r="M30" s="92" t="s">
        <v>212</v>
      </c>
      <c r="N30" s="92" t="s">
        <v>212</v>
      </c>
      <c r="O30" s="92">
        <v>2490672382.289</v>
      </c>
      <c r="P30" s="92">
        <v>25100000</v>
      </c>
      <c r="Q30" s="89" t="s">
        <v>636</v>
      </c>
      <c r="R30" s="89" t="s">
        <v>712</v>
      </c>
      <c r="S30" s="89" t="s">
        <v>225</v>
      </c>
      <c r="T30" s="89" t="s">
        <v>278</v>
      </c>
      <c r="U30" s="89" t="s">
        <v>648</v>
      </c>
    </row>
    <row r="31" spans="1:21" s="88" customFormat="1" ht="15.75" customHeight="1">
      <c r="A31" s="89" t="s">
        <v>216</v>
      </c>
      <c r="B31" s="89" t="s">
        <v>629</v>
      </c>
      <c r="C31" s="90" t="s">
        <v>771</v>
      </c>
      <c r="D31" s="89" t="s">
        <v>772</v>
      </c>
      <c r="E31" s="91" t="s">
        <v>769</v>
      </c>
      <c r="F31" s="91" t="s">
        <v>770</v>
      </c>
      <c r="G31" s="89" t="s">
        <v>213</v>
      </c>
      <c r="H31" s="92">
        <v>48350000</v>
      </c>
      <c r="I31" s="92">
        <v>72716466.09104101</v>
      </c>
      <c r="J31" s="92" t="s">
        <v>212</v>
      </c>
      <c r="K31" s="92" t="s">
        <v>212</v>
      </c>
      <c r="L31" s="92">
        <v>72716466.091</v>
      </c>
      <c r="M31" s="92" t="s">
        <v>212</v>
      </c>
      <c r="N31" s="92" t="s">
        <v>212</v>
      </c>
      <c r="O31" s="92">
        <v>7215653140.662</v>
      </c>
      <c r="P31" s="92">
        <v>48350000</v>
      </c>
      <c r="Q31" s="89" t="s">
        <v>636</v>
      </c>
      <c r="R31" s="89" t="s">
        <v>712</v>
      </c>
      <c r="S31" s="89" t="s">
        <v>225</v>
      </c>
      <c r="T31" s="89" t="s">
        <v>278</v>
      </c>
      <c r="U31" s="89" t="s">
        <v>648</v>
      </c>
    </row>
    <row r="32" spans="1:21" s="88" customFormat="1" ht="15.75" customHeight="1">
      <c r="A32" s="89" t="s">
        <v>496</v>
      </c>
      <c r="B32" s="89" t="s">
        <v>630</v>
      </c>
      <c r="C32" s="90" t="s">
        <v>492</v>
      </c>
      <c r="D32" s="89" t="s">
        <v>493</v>
      </c>
      <c r="E32" s="91" t="s">
        <v>494</v>
      </c>
      <c r="F32" s="91" t="s">
        <v>277</v>
      </c>
      <c r="G32" s="89" t="s">
        <v>495</v>
      </c>
      <c r="H32" s="92">
        <v>1000000</v>
      </c>
      <c r="I32" s="92">
        <v>923450.002560727</v>
      </c>
      <c r="J32" s="92">
        <v>636949.356</v>
      </c>
      <c r="K32" s="92" t="s">
        <v>212</v>
      </c>
      <c r="L32" s="92">
        <v>577648.792</v>
      </c>
      <c r="M32" s="92">
        <v>60239478.622</v>
      </c>
      <c r="N32" s="92" t="s">
        <v>212</v>
      </c>
      <c r="O32" s="92">
        <v>57320075.427</v>
      </c>
      <c r="P32" s="92">
        <v>625533.37</v>
      </c>
      <c r="Q32" s="89" t="s">
        <v>636</v>
      </c>
      <c r="R32" s="89" t="s">
        <v>712</v>
      </c>
      <c r="S32" s="89" t="s">
        <v>341</v>
      </c>
      <c r="T32" s="89" t="s">
        <v>253</v>
      </c>
      <c r="U32" s="89" t="s">
        <v>653</v>
      </c>
    </row>
    <row r="33" spans="1:21" s="88" customFormat="1" ht="15.75" customHeight="1">
      <c r="A33" s="89" t="s">
        <v>632</v>
      </c>
      <c r="B33" s="89" t="s">
        <v>630</v>
      </c>
      <c r="C33" s="90">
        <v>10032</v>
      </c>
      <c r="D33" s="89" t="s">
        <v>506</v>
      </c>
      <c r="E33" s="91" t="s">
        <v>507</v>
      </c>
      <c r="F33" s="91" t="s">
        <v>364</v>
      </c>
      <c r="G33" s="89" t="s">
        <v>500</v>
      </c>
      <c r="H33" s="92">
        <v>9500000</v>
      </c>
      <c r="I33" s="92">
        <v>9062723.586930599</v>
      </c>
      <c r="J33" s="92">
        <v>6672815.166</v>
      </c>
      <c r="K33" s="92" t="s">
        <v>212</v>
      </c>
      <c r="L33" s="92">
        <v>6082080.849</v>
      </c>
      <c r="M33" s="92">
        <v>631081423.891</v>
      </c>
      <c r="N33" s="92" t="s">
        <v>212</v>
      </c>
      <c r="O33" s="92">
        <v>603524732.97</v>
      </c>
      <c r="P33" s="92">
        <v>6375541.25</v>
      </c>
      <c r="Q33" s="89" t="s">
        <v>636</v>
      </c>
      <c r="R33" s="89" t="s">
        <v>712</v>
      </c>
      <c r="S33" s="89" t="s">
        <v>350</v>
      </c>
      <c r="T33" s="89" t="s">
        <v>501</v>
      </c>
      <c r="U33" s="89" t="s">
        <v>653</v>
      </c>
    </row>
    <row r="34" spans="1:21" s="88" customFormat="1" ht="15.75" customHeight="1">
      <c r="A34" s="89" t="s">
        <v>632</v>
      </c>
      <c r="B34" s="89" t="s">
        <v>630</v>
      </c>
      <c r="C34" s="90" t="s">
        <v>497</v>
      </c>
      <c r="D34" s="89" t="s">
        <v>498</v>
      </c>
      <c r="E34" s="91" t="s">
        <v>499</v>
      </c>
      <c r="F34" s="91" t="s">
        <v>277</v>
      </c>
      <c r="G34" s="89" t="s">
        <v>500</v>
      </c>
      <c r="H34" s="92">
        <v>18200000</v>
      </c>
      <c r="I34" s="92">
        <v>17362270.450751252</v>
      </c>
      <c r="J34" s="92">
        <v>9098027.024</v>
      </c>
      <c r="K34" s="92" t="s">
        <v>212</v>
      </c>
      <c r="L34" s="92">
        <v>8292592.34</v>
      </c>
      <c r="M34" s="92">
        <v>860445809.803</v>
      </c>
      <c r="N34" s="92" t="s">
        <v>212</v>
      </c>
      <c r="O34" s="92">
        <v>822873733.779</v>
      </c>
      <c r="P34" s="92">
        <v>8692709.92</v>
      </c>
      <c r="Q34" s="89" t="s">
        <v>636</v>
      </c>
      <c r="R34" s="89" t="s">
        <v>712</v>
      </c>
      <c r="S34" s="89" t="s">
        <v>232</v>
      </c>
      <c r="T34" s="89" t="s">
        <v>501</v>
      </c>
      <c r="U34" s="89" t="s">
        <v>653</v>
      </c>
    </row>
    <row r="35" spans="1:21" s="88" customFormat="1" ht="15.75" customHeight="1">
      <c r="A35" s="89" t="s">
        <v>632</v>
      </c>
      <c r="B35" s="89" t="s">
        <v>630</v>
      </c>
      <c r="C35" s="90">
        <v>10031</v>
      </c>
      <c r="D35" s="89" t="s">
        <v>502</v>
      </c>
      <c r="E35" s="91" t="s">
        <v>503</v>
      </c>
      <c r="F35" s="91" t="s">
        <v>504</v>
      </c>
      <c r="G35" s="89" t="s">
        <v>500</v>
      </c>
      <c r="H35" s="92">
        <v>6700000</v>
      </c>
      <c r="I35" s="92">
        <v>6391605.056045791</v>
      </c>
      <c r="J35" s="92">
        <v>7012402.533</v>
      </c>
      <c r="K35" s="92" t="s">
        <v>212</v>
      </c>
      <c r="L35" s="92">
        <v>6391605.056</v>
      </c>
      <c r="M35" s="92">
        <v>663197895.562</v>
      </c>
      <c r="N35" s="92" t="s">
        <v>212</v>
      </c>
      <c r="O35" s="92">
        <v>634238812.414</v>
      </c>
      <c r="P35" s="92">
        <v>6700000</v>
      </c>
      <c r="Q35" s="89" t="s">
        <v>636</v>
      </c>
      <c r="R35" s="89" t="s">
        <v>712</v>
      </c>
      <c r="S35" s="89" t="s">
        <v>505</v>
      </c>
      <c r="T35" s="89" t="s">
        <v>922</v>
      </c>
      <c r="U35" s="89" t="s">
        <v>653</v>
      </c>
    </row>
    <row r="36" spans="1:21" s="88" customFormat="1" ht="15.75" customHeight="1">
      <c r="A36" s="89" t="s">
        <v>631</v>
      </c>
      <c r="B36" s="89" t="s">
        <v>630</v>
      </c>
      <c r="C36" s="90" t="s">
        <v>961</v>
      </c>
      <c r="D36" s="89" t="s">
        <v>962</v>
      </c>
      <c r="E36" s="91" t="s">
        <v>963</v>
      </c>
      <c r="F36" s="91" t="s">
        <v>964</v>
      </c>
      <c r="G36" s="89" t="s">
        <v>295</v>
      </c>
      <c r="H36" s="92">
        <v>70000000</v>
      </c>
      <c r="I36" s="92">
        <v>11405109.80495123</v>
      </c>
      <c r="J36" s="92">
        <v>326741.329</v>
      </c>
      <c r="K36" s="92" t="s">
        <v>212</v>
      </c>
      <c r="L36" s="92">
        <v>338242.971</v>
      </c>
      <c r="M36" s="92">
        <v>30901557.705</v>
      </c>
      <c r="N36" s="92" t="s">
        <v>212</v>
      </c>
      <c r="O36" s="92">
        <v>33563841.667</v>
      </c>
      <c r="P36" s="92">
        <v>2076000</v>
      </c>
      <c r="Q36" s="89" t="s">
        <v>636</v>
      </c>
      <c r="R36" s="89" t="s">
        <v>712</v>
      </c>
      <c r="S36" s="89" t="s">
        <v>225</v>
      </c>
      <c r="T36" s="89" t="s">
        <v>965</v>
      </c>
      <c r="U36" s="89" t="s">
        <v>653</v>
      </c>
    </row>
    <row r="37" spans="1:21" s="88" customFormat="1" ht="15.75" customHeight="1">
      <c r="A37" s="89" t="s">
        <v>631</v>
      </c>
      <c r="B37" s="89" t="s">
        <v>630</v>
      </c>
      <c r="C37" s="90" t="s">
        <v>166</v>
      </c>
      <c r="D37" s="89" t="s">
        <v>167</v>
      </c>
      <c r="E37" s="91" t="s">
        <v>715</v>
      </c>
      <c r="F37" s="91" t="s">
        <v>185</v>
      </c>
      <c r="G37" s="89" t="s">
        <v>295</v>
      </c>
      <c r="H37" s="92">
        <v>200000000</v>
      </c>
      <c r="I37" s="92">
        <v>32586028.01414637</v>
      </c>
      <c r="J37" s="92">
        <v>21878987.197</v>
      </c>
      <c r="K37" s="92">
        <v>3216416.601</v>
      </c>
      <c r="L37" s="92">
        <v>19390548.008</v>
      </c>
      <c r="M37" s="92">
        <v>2069204983.334</v>
      </c>
      <c r="N37" s="92">
        <v>315562660.959</v>
      </c>
      <c r="O37" s="92">
        <v>1924123601.673</v>
      </c>
      <c r="P37" s="92">
        <v>119011424.16</v>
      </c>
      <c r="Q37" s="89" t="s">
        <v>636</v>
      </c>
      <c r="R37" s="89" t="s">
        <v>712</v>
      </c>
      <c r="S37" s="89" t="s">
        <v>926</v>
      </c>
      <c r="T37" s="89" t="s">
        <v>920</v>
      </c>
      <c r="U37" s="89" t="s">
        <v>653</v>
      </c>
    </row>
    <row r="38" spans="1:21" s="88" customFormat="1" ht="15.75" customHeight="1">
      <c r="A38" s="89" t="s">
        <v>631</v>
      </c>
      <c r="B38" s="89" t="s">
        <v>630</v>
      </c>
      <c r="C38" s="90" t="s">
        <v>773</v>
      </c>
      <c r="D38" s="89" t="s">
        <v>774</v>
      </c>
      <c r="E38" s="91" t="s">
        <v>775</v>
      </c>
      <c r="F38" s="91" t="s">
        <v>267</v>
      </c>
      <c r="G38" s="89" t="s">
        <v>295</v>
      </c>
      <c r="H38" s="92">
        <v>130000000</v>
      </c>
      <c r="I38" s="92">
        <v>21180918.20919514</v>
      </c>
      <c r="J38" s="92">
        <v>20460680.5</v>
      </c>
      <c r="K38" s="92" t="s">
        <v>212</v>
      </c>
      <c r="L38" s="92">
        <v>21180918.209</v>
      </c>
      <c r="M38" s="92">
        <v>1935068642.443</v>
      </c>
      <c r="N38" s="92" t="s">
        <v>212</v>
      </c>
      <c r="O38" s="92">
        <v>2101781992.636</v>
      </c>
      <c r="P38" s="92">
        <v>130000000</v>
      </c>
      <c r="Q38" s="89" t="s">
        <v>636</v>
      </c>
      <c r="R38" s="89" t="s">
        <v>712</v>
      </c>
      <c r="S38" s="89" t="s">
        <v>312</v>
      </c>
      <c r="T38" s="89" t="s">
        <v>312</v>
      </c>
      <c r="U38" s="89" t="s">
        <v>653</v>
      </c>
    </row>
    <row r="39" spans="1:21" s="88" customFormat="1" ht="15.75" customHeight="1">
      <c r="A39" s="89" t="s">
        <v>631</v>
      </c>
      <c r="B39" s="89" t="s">
        <v>630</v>
      </c>
      <c r="C39" s="90" t="s">
        <v>776</v>
      </c>
      <c r="D39" s="89" t="s">
        <v>777</v>
      </c>
      <c r="E39" s="91" t="s">
        <v>778</v>
      </c>
      <c r="F39" s="91" t="s">
        <v>420</v>
      </c>
      <c r="G39" s="89" t="s">
        <v>295</v>
      </c>
      <c r="H39" s="92">
        <v>70000000</v>
      </c>
      <c r="I39" s="92">
        <v>11405109.80495123</v>
      </c>
      <c r="J39" s="92" t="s">
        <v>212</v>
      </c>
      <c r="K39" s="92" t="s">
        <v>212</v>
      </c>
      <c r="L39" s="92">
        <v>11405109.805</v>
      </c>
      <c r="M39" s="92" t="s">
        <v>212</v>
      </c>
      <c r="N39" s="92" t="s">
        <v>212</v>
      </c>
      <c r="O39" s="92">
        <v>1131728765.266</v>
      </c>
      <c r="P39" s="92">
        <v>70000000</v>
      </c>
      <c r="Q39" s="89" t="s">
        <v>636</v>
      </c>
      <c r="R39" s="89" t="s">
        <v>712</v>
      </c>
      <c r="S39" s="89" t="s">
        <v>312</v>
      </c>
      <c r="T39" s="89" t="s">
        <v>312</v>
      </c>
      <c r="U39" s="89" t="s">
        <v>653</v>
      </c>
    </row>
    <row r="40" spans="1:21" s="88" customFormat="1" ht="15.75" customHeight="1">
      <c r="A40" s="89" t="s">
        <v>631</v>
      </c>
      <c r="B40" s="89" t="s">
        <v>629</v>
      </c>
      <c r="C40" s="90">
        <v>8219870002</v>
      </c>
      <c r="D40" s="89" t="s">
        <v>966</v>
      </c>
      <c r="E40" s="91" t="s">
        <v>967</v>
      </c>
      <c r="F40" s="91" t="s">
        <v>968</v>
      </c>
      <c r="G40" s="89" t="s">
        <v>295</v>
      </c>
      <c r="H40" s="92">
        <v>100000000</v>
      </c>
      <c r="I40" s="92">
        <v>16293014.007073184</v>
      </c>
      <c r="J40" s="92">
        <v>176276.632</v>
      </c>
      <c r="K40" s="92" t="s">
        <v>212</v>
      </c>
      <c r="L40" s="92">
        <v>182481.757</v>
      </c>
      <c r="M40" s="92">
        <v>16671360.612</v>
      </c>
      <c r="N40" s="92" t="s">
        <v>212</v>
      </c>
      <c r="O40" s="92">
        <v>18107660.244</v>
      </c>
      <c r="P40" s="92">
        <v>1120000</v>
      </c>
      <c r="Q40" s="89" t="s">
        <v>636</v>
      </c>
      <c r="R40" s="89" t="s">
        <v>712</v>
      </c>
      <c r="S40" s="89" t="s">
        <v>312</v>
      </c>
      <c r="T40" s="89" t="s">
        <v>551</v>
      </c>
      <c r="U40" s="89" t="s">
        <v>653</v>
      </c>
    </row>
    <row r="41" spans="1:21" s="88" customFormat="1" ht="15.75" customHeight="1">
      <c r="A41" s="89" t="s">
        <v>631</v>
      </c>
      <c r="B41" s="89" t="s">
        <v>629</v>
      </c>
      <c r="C41" s="90" t="s">
        <v>303</v>
      </c>
      <c r="D41" s="89" t="s">
        <v>304</v>
      </c>
      <c r="E41" s="91" t="s">
        <v>305</v>
      </c>
      <c r="F41" s="91" t="s">
        <v>263</v>
      </c>
      <c r="G41" s="89" t="s">
        <v>295</v>
      </c>
      <c r="H41" s="92">
        <v>1208389483.02</v>
      </c>
      <c r="I41" s="92">
        <v>196883067.72844785</v>
      </c>
      <c r="J41" s="92">
        <v>1791236.335</v>
      </c>
      <c r="K41" s="92">
        <v>1827950.99</v>
      </c>
      <c r="L41" s="92" t="s">
        <v>212</v>
      </c>
      <c r="M41" s="92">
        <v>169406157.53</v>
      </c>
      <c r="N41" s="92">
        <v>177974985.23</v>
      </c>
      <c r="O41" s="92" t="s">
        <v>212</v>
      </c>
      <c r="P41" s="92" t="s">
        <v>212</v>
      </c>
      <c r="Q41" s="89" t="s">
        <v>636</v>
      </c>
      <c r="R41" s="89" t="s">
        <v>712</v>
      </c>
      <c r="S41" s="89" t="s">
        <v>306</v>
      </c>
      <c r="T41" s="89" t="s">
        <v>87</v>
      </c>
      <c r="U41" s="89" t="s">
        <v>653</v>
      </c>
    </row>
    <row r="42" spans="1:21" s="88" customFormat="1" ht="15.75" customHeight="1">
      <c r="A42" s="89" t="s">
        <v>631</v>
      </c>
      <c r="B42" s="89" t="s">
        <v>629</v>
      </c>
      <c r="C42" s="90" t="s">
        <v>719</v>
      </c>
      <c r="D42" s="89" t="s">
        <v>720</v>
      </c>
      <c r="E42" s="91" t="s">
        <v>721</v>
      </c>
      <c r="F42" s="91" t="s">
        <v>722</v>
      </c>
      <c r="G42" s="89" t="s">
        <v>295</v>
      </c>
      <c r="H42" s="92">
        <v>80099719.38</v>
      </c>
      <c r="I42" s="92">
        <v>13050658.498209713</v>
      </c>
      <c r="J42" s="92">
        <v>1141770.025</v>
      </c>
      <c r="K42" s="92">
        <v>1163964.23</v>
      </c>
      <c r="L42" s="92" t="s">
        <v>212</v>
      </c>
      <c r="M42" s="92">
        <v>107982888.055</v>
      </c>
      <c r="N42" s="92">
        <v>114138310.66</v>
      </c>
      <c r="O42" s="92" t="s">
        <v>212</v>
      </c>
      <c r="P42" s="92" t="s">
        <v>212</v>
      </c>
      <c r="Q42" s="89" t="s">
        <v>636</v>
      </c>
      <c r="R42" s="89" t="s">
        <v>712</v>
      </c>
      <c r="S42" s="89" t="s">
        <v>306</v>
      </c>
      <c r="T42" s="89" t="s">
        <v>87</v>
      </c>
      <c r="U42" s="89" t="s">
        <v>653</v>
      </c>
    </row>
    <row r="43" spans="1:21" s="88" customFormat="1" ht="15.75" customHeight="1">
      <c r="A43" s="89" t="s">
        <v>631</v>
      </c>
      <c r="B43" s="89" t="s">
        <v>629</v>
      </c>
      <c r="C43" s="90" t="s">
        <v>307</v>
      </c>
      <c r="D43" s="89" t="s">
        <v>308</v>
      </c>
      <c r="E43" s="91" t="s">
        <v>309</v>
      </c>
      <c r="F43" s="91" t="s">
        <v>336</v>
      </c>
      <c r="G43" s="89" t="s">
        <v>217</v>
      </c>
      <c r="H43" s="92">
        <v>143853000</v>
      </c>
      <c r="I43" s="92">
        <v>143853000</v>
      </c>
      <c r="J43" s="92">
        <v>125463884.98</v>
      </c>
      <c r="K43" s="92">
        <v>8169334.61</v>
      </c>
      <c r="L43" s="92">
        <v>117294550.37</v>
      </c>
      <c r="M43" s="92">
        <v>11865745598.339</v>
      </c>
      <c r="N43" s="92">
        <v>791128241.08</v>
      </c>
      <c r="O43" s="92">
        <v>11639135346.596</v>
      </c>
      <c r="P43" s="92">
        <v>117294550.37</v>
      </c>
      <c r="Q43" s="89" t="s">
        <v>636</v>
      </c>
      <c r="R43" s="89" t="s">
        <v>235</v>
      </c>
      <c r="S43" s="89" t="s">
        <v>225</v>
      </c>
      <c r="T43" s="89" t="s">
        <v>234</v>
      </c>
      <c r="U43" s="89" t="s">
        <v>653</v>
      </c>
    </row>
    <row r="44" spans="1:21" s="88" customFormat="1" ht="15.75" customHeight="1">
      <c r="A44" s="89" t="s">
        <v>631</v>
      </c>
      <c r="B44" s="89" t="s">
        <v>629</v>
      </c>
      <c r="C44" s="90" t="s">
        <v>310</v>
      </c>
      <c r="D44" s="89" t="s">
        <v>311</v>
      </c>
      <c r="E44" s="91" t="s">
        <v>309</v>
      </c>
      <c r="F44" s="91" t="s">
        <v>336</v>
      </c>
      <c r="G44" s="89" t="s">
        <v>217</v>
      </c>
      <c r="H44" s="92">
        <v>156147000</v>
      </c>
      <c r="I44" s="92">
        <v>156147000</v>
      </c>
      <c r="J44" s="92">
        <v>128245159.13</v>
      </c>
      <c r="K44" s="92">
        <v>19475891.04</v>
      </c>
      <c r="L44" s="92">
        <v>108769268.09</v>
      </c>
      <c r="M44" s="92">
        <v>12128784571.733</v>
      </c>
      <c r="N44" s="92">
        <v>1887485660.78</v>
      </c>
      <c r="O44" s="92">
        <v>10793171795.759</v>
      </c>
      <c r="P44" s="92">
        <v>108769268.09</v>
      </c>
      <c r="Q44" s="89" t="s">
        <v>636</v>
      </c>
      <c r="R44" s="89" t="s">
        <v>235</v>
      </c>
      <c r="S44" s="89" t="s">
        <v>225</v>
      </c>
      <c r="T44" s="89" t="s">
        <v>234</v>
      </c>
      <c r="U44" s="89" t="s">
        <v>653</v>
      </c>
    </row>
    <row r="45" spans="1:21" s="88" customFormat="1" ht="15.75" customHeight="1">
      <c r="A45" s="89" t="s">
        <v>631</v>
      </c>
      <c r="B45" s="89" t="s">
        <v>629</v>
      </c>
      <c r="C45" s="90" t="s">
        <v>782</v>
      </c>
      <c r="D45" s="89" t="s">
        <v>783</v>
      </c>
      <c r="E45" s="91" t="s">
        <v>44</v>
      </c>
      <c r="F45" s="91" t="s">
        <v>45</v>
      </c>
      <c r="G45" s="89" t="s">
        <v>217</v>
      </c>
      <c r="H45" s="92">
        <v>464084737.4</v>
      </c>
      <c r="I45" s="92">
        <v>464084737.4</v>
      </c>
      <c r="J45" s="92">
        <v>464084737.4</v>
      </c>
      <c r="K45" s="92">
        <v>312534075.2</v>
      </c>
      <c r="L45" s="92">
        <v>151550662.2</v>
      </c>
      <c r="M45" s="92">
        <v>43890809143.511</v>
      </c>
      <c r="N45" s="92">
        <v>30177861929.8</v>
      </c>
      <c r="O45" s="92">
        <v>15038368480.444</v>
      </c>
      <c r="P45" s="92">
        <v>151550662.2</v>
      </c>
      <c r="Q45" s="89" t="s">
        <v>636</v>
      </c>
      <c r="R45" s="89" t="s">
        <v>712</v>
      </c>
      <c r="S45" s="89" t="s">
        <v>596</v>
      </c>
      <c r="T45" s="89" t="s">
        <v>784</v>
      </c>
      <c r="U45" s="89" t="s">
        <v>653</v>
      </c>
    </row>
    <row r="46" spans="1:21" s="88" customFormat="1" ht="15.75" customHeight="1">
      <c r="A46" s="89" t="s">
        <v>631</v>
      </c>
      <c r="B46" s="89" t="s">
        <v>629</v>
      </c>
      <c r="C46" s="90" t="s">
        <v>713</v>
      </c>
      <c r="D46" s="89" t="s">
        <v>714</v>
      </c>
      <c r="E46" s="91" t="s">
        <v>715</v>
      </c>
      <c r="F46" s="91" t="s">
        <v>716</v>
      </c>
      <c r="G46" s="89" t="s">
        <v>295</v>
      </c>
      <c r="H46" s="92">
        <v>850000000</v>
      </c>
      <c r="I46" s="92">
        <v>138490619.06012207</v>
      </c>
      <c r="J46" s="92">
        <v>65360810.11</v>
      </c>
      <c r="K46" s="92" t="s">
        <v>212</v>
      </c>
      <c r="L46" s="92">
        <v>67661580.123</v>
      </c>
      <c r="M46" s="92">
        <v>6181497926.619</v>
      </c>
      <c r="N46" s="92" t="s">
        <v>212</v>
      </c>
      <c r="O46" s="92">
        <v>6714056930.446</v>
      </c>
      <c r="P46" s="92">
        <v>415279702.66</v>
      </c>
      <c r="Q46" s="89" t="s">
        <v>636</v>
      </c>
      <c r="R46" s="89" t="s">
        <v>712</v>
      </c>
      <c r="S46" s="89" t="s">
        <v>232</v>
      </c>
      <c r="T46" s="89" t="s">
        <v>86</v>
      </c>
      <c r="U46" s="89" t="s">
        <v>653</v>
      </c>
    </row>
    <row r="47" spans="1:21" s="88" customFormat="1" ht="15.75" customHeight="1">
      <c r="A47" s="89" t="s">
        <v>631</v>
      </c>
      <c r="B47" s="89" t="s">
        <v>629</v>
      </c>
      <c r="C47" s="90" t="s">
        <v>717</v>
      </c>
      <c r="D47" s="89" t="s">
        <v>718</v>
      </c>
      <c r="E47" s="91" t="s">
        <v>715</v>
      </c>
      <c r="F47" s="91" t="s">
        <v>716</v>
      </c>
      <c r="G47" s="89" t="s">
        <v>295</v>
      </c>
      <c r="H47" s="92">
        <v>486339000</v>
      </c>
      <c r="I47" s="92">
        <v>79239281.39185965</v>
      </c>
      <c r="J47" s="92">
        <v>72284041.453</v>
      </c>
      <c r="K47" s="92">
        <v>200141.43</v>
      </c>
      <c r="L47" s="92">
        <v>74627784.914</v>
      </c>
      <c r="M47" s="92">
        <v>6836262457.807</v>
      </c>
      <c r="N47" s="92">
        <v>19666903.62</v>
      </c>
      <c r="O47" s="92">
        <v>7405313260.403</v>
      </c>
      <c r="P47" s="92">
        <v>458035480</v>
      </c>
      <c r="Q47" s="89" t="s">
        <v>636</v>
      </c>
      <c r="R47" s="89" t="s">
        <v>712</v>
      </c>
      <c r="S47" s="89" t="s">
        <v>232</v>
      </c>
      <c r="T47" s="89" t="s">
        <v>86</v>
      </c>
      <c r="U47" s="89" t="s">
        <v>653</v>
      </c>
    </row>
    <row r="48" spans="1:21" s="88" customFormat="1" ht="15.75" customHeight="1">
      <c r="A48" s="89" t="s">
        <v>631</v>
      </c>
      <c r="B48" s="89" t="s">
        <v>629</v>
      </c>
      <c r="C48" s="90">
        <v>320080001</v>
      </c>
      <c r="D48" s="89" t="s">
        <v>969</v>
      </c>
      <c r="E48" s="91" t="s">
        <v>970</v>
      </c>
      <c r="F48" s="91" t="s">
        <v>971</v>
      </c>
      <c r="G48" s="89" t="s">
        <v>217</v>
      </c>
      <c r="H48" s="92">
        <v>327740000</v>
      </c>
      <c r="I48" s="92">
        <v>327740000</v>
      </c>
      <c r="J48" s="92">
        <v>30455630.82</v>
      </c>
      <c r="K48" s="92">
        <v>30455630.82</v>
      </c>
      <c r="L48" s="92" t="s">
        <v>212</v>
      </c>
      <c r="M48" s="92">
        <v>2880340963.495</v>
      </c>
      <c r="N48" s="92">
        <v>2941766288.52</v>
      </c>
      <c r="O48" s="92" t="s">
        <v>212</v>
      </c>
      <c r="P48" s="92" t="s">
        <v>212</v>
      </c>
      <c r="Q48" s="89" t="s">
        <v>636</v>
      </c>
      <c r="R48" s="89" t="s">
        <v>712</v>
      </c>
      <c r="S48" s="89" t="s">
        <v>649</v>
      </c>
      <c r="T48" s="89" t="s">
        <v>233</v>
      </c>
      <c r="U48" s="89" t="s">
        <v>653</v>
      </c>
    </row>
    <row r="49" spans="1:21" s="88" customFormat="1" ht="15.75" customHeight="1">
      <c r="A49" s="89" t="s">
        <v>631</v>
      </c>
      <c r="B49" s="89" t="s">
        <v>629</v>
      </c>
      <c r="C49" s="90" t="s">
        <v>40</v>
      </c>
      <c r="D49" s="89" t="s">
        <v>43</v>
      </c>
      <c r="E49" s="91" t="s">
        <v>44</v>
      </c>
      <c r="F49" s="91" t="s">
        <v>45</v>
      </c>
      <c r="G49" s="89" t="s">
        <v>295</v>
      </c>
      <c r="H49" s="92">
        <v>585000000</v>
      </c>
      <c r="I49" s="92">
        <v>95314131.94137813</v>
      </c>
      <c r="J49" s="92">
        <v>92073062.251</v>
      </c>
      <c r="K49" s="92">
        <v>839655.99</v>
      </c>
      <c r="L49" s="92">
        <v>94475761.886</v>
      </c>
      <c r="M49" s="92">
        <v>8707808890.994</v>
      </c>
      <c r="N49" s="92">
        <v>83004161.46</v>
      </c>
      <c r="O49" s="92">
        <v>9374827526.889</v>
      </c>
      <c r="P49" s="92">
        <v>579854420.09</v>
      </c>
      <c r="Q49" s="89" t="s">
        <v>636</v>
      </c>
      <c r="R49" s="89" t="s">
        <v>712</v>
      </c>
      <c r="S49" s="89" t="s">
        <v>649</v>
      </c>
      <c r="T49" s="89" t="s">
        <v>233</v>
      </c>
      <c r="U49" s="89" t="s">
        <v>653</v>
      </c>
    </row>
    <row r="50" spans="1:21" s="88" customFormat="1" ht="15.75" customHeight="1">
      <c r="A50" s="89" t="s">
        <v>631</v>
      </c>
      <c r="B50" s="89" t="s">
        <v>629</v>
      </c>
      <c r="C50" s="90" t="s">
        <v>46</v>
      </c>
      <c r="D50" s="89" t="s">
        <v>47</v>
      </c>
      <c r="E50" s="91" t="s">
        <v>44</v>
      </c>
      <c r="F50" s="91" t="s">
        <v>95</v>
      </c>
      <c r="G50" s="89" t="s">
        <v>217</v>
      </c>
      <c r="H50" s="92">
        <v>259000000</v>
      </c>
      <c r="I50" s="92">
        <v>259000000</v>
      </c>
      <c r="J50" s="92">
        <v>259000000</v>
      </c>
      <c r="K50" s="92">
        <v>77566920</v>
      </c>
      <c r="L50" s="92">
        <v>181433080</v>
      </c>
      <c r="M50" s="92">
        <v>24494922267.55</v>
      </c>
      <c r="N50" s="92">
        <v>7423669765.38</v>
      </c>
      <c r="O50" s="92">
        <v>18003600063.332</v>
      </c>
      <c r="P50" s="92">
        <v>181433080</v>
      </c>
      <c r="Q50" s="89" t="s">
        <v>636</v>
      </c>
      <c r="R50" s="89" t="s">
        <v>712</v>
      </c>
      <c r="S50" s="89" t="s">
        <v>649</v>
      </c>
      <c r="T50" s="89" t="s">
        <v>233</v>
      </c>
      <c r="U50" s="89" t="s">
        <v>653</v>
      </c>
    </row>
    <row r="51" spans="1:21" s="88" customFormat="1" ht="15.75" customHeight="1">
      <c r="A51" s="89" t="s">
        <v>631</v>
      </c>
      <c r="B51" s="89" t="s">
        <v>629</v>
      </c>
      <c r="C51" s="90" t="s">
        <v>298</v>
      </c>
      <c r="D51" s="89" t="s">
        <v>299</v>
      </c>
      <c r="E51" s="91" t="s">
        <v>300</v>
      </c>
      <c r="F51" s="91" t="s">
        <v>491</v>
      </c>
      <c r="G51" s="89" t="s">
        <v>217</v>
      </c>
      <c r="H51" s="92">
        <v>474000000</v>
      </c>
      <c r="I51" s="92">
        <v>474000000</v>
      </c>
      <c r="J51" s="92">
        <v>367465300</v>
      </c>
      <c r="K51" s="92">
        <v>76989800</v>
      </c>
      <c r="L51" s="92">
        <v>290475500</v>
      </c>
      <c r="M51" s="92">
        <v>34753026870.741</v>
      </c>
      <c r="N51" s="92">
        <v>7548463635.25</v>
      </c>
      <c r="O51" s="92">
        <v>28823876716.398</v>
      </c>
      <c r="P51" s="92">
        <v>290475500</v>
      </c>
      <c r="Q51" s="89" t="s">
        <v>636</v>
      </c>
      <c r="R51" s="89" t="s">
        <v>712</v>
      </c>
      <c r="S51" s="89" t="s">
        <v>596</v>
      </c>
      <c r="T51" s="89" t="s">
        <v>297</v>
      </c>
      <c r="U51" s="89" t="s">
        <v>653</v>
      </c>
    </row>
    <row r="52" spans="1:21" s="88" customFormat="1" ht="15.75" customHeight="1">
      <c r="A52" s="89" t="s">
        <v>631</v>
      </c>
      <c r="B52" s="89" t="s">
        <v>629</v>
      </c>
      <c r="C52" s="90" t="s">
        <v>301</v>
      </c>
      <c r="D52" s="89" t="s">
        <v>302</v>
      </c>
      <c r="E52" s="91" t="s">
        <v>296</v>
      </c>
      <c r="F52" s="91" t="s">
        <v>491</v>
      </c>
      <c r="G52" s="89" t="s">
        <v>217</v>
      </c>
      <c r="H52" s="92">
        <v>1000000000</v>
      </c>
      <c r="I52" s="92">
        <v>1000000000</v>
      </c>
      <c r="J52" s="92">
        <v>716549100</v>
      </c>
      <c r="K52" s="92">
        <v>223270400</v>
      </c>
      <c r="L52" s="92">
        <v>493278700</v>
      </c>
      <c r="M52" s="92">
        <v>67767623572.907</v>
      </c>
      <c r="N52" s="92">
        <v>21486516557.84</v>
      </c>
      <c r="O52" s="92">
        <v>48948033261.411</v>
      </c>
      <c r="P52" s="92">
        <v>493278700</v>
      </c>
      <c r="Q52" s="89" t="s">
        <v>636</v>
      </c>
      <c r="R52" s="89" t="s">
        <v>712</v>
      </c>
      <c r="S52" s="89" t="s">
        <v>596</v>
      </c>
      <c r="T52" s="89" t="s">
        <v>297</v>
      </c>
      <c r="U52" s="89" t="s">
        <v>653</v>
      </c>
    </row>
    <row r="53" spans="1:21" s="88" customFormat="1" ht="15.75" customHeight="1">
      <c r="A53" s="89" t="s">
        <v>631</v>
      </c>
      <c r="B53" s="89" t="s">
        <v>629</v>
      </c>
      <c r="C53" s="90" t="s">
        <v>290</v>
      </c>
      <c r="D53" s="89" t="s">
        <v>291</v>
      </c>
      <c r="E53" s="91" t="s">
        <v>292</v>
      </c>
      <c r="F53" s="91" t="s">
        <v>41</v>
      </c>
      <c r="G53" s="89" t="s">
        <v>217</v>
      </c>
      <c r="H53" s="92">
        <v>89371582.55</v>
      </c>
      <c r="I53" s="92">
        <v>89371582.55</v>
      </c>
      <c r="J53" s="92">
        <v>89371582.55</v>
      </c>
      <c r="K53" s="92" t="s">
        <v>212</v>
      </c>
      <c r="L53" s="92">
        <v>89371582.55</v>
      </c>
      <c r="M53" s="92">
        <v>8452316476.796</v>
      </c>
      <c r="N53" s="92" t="s">
        <v>212</v>
      </c>
      <c r="O53" s="92">
        <v>8868339937.002</v>
      </c>
      <c r="P53" s="92">
        <v>89371582.55</v>
      </c>
      <c r="Q53" s="89" t="s">
        <v>636</v>
      </c>
      <c r="R53" s="89" t="s">
        <v>712</v>
      </c>
      <c r="S53" s="89" t="s">
        <v>649</v>
      </c>
      <c r="T53" s="89" t="s">
        <v>313</v>
      </c>
      <c r="U53" s="89" t="s">
        <v>653</v>
      </c>
    </row>
    <row r="54" spans="1:21" s="88" customFormat="1" ht="15.75" customHeight="1">
      <c r="A54" s="89" t="s">
        <v>631</v>
      </c>
      <c r="B54" s="89" t="s">
        <v>629</v>
      </c>
      <c r="C54" s="90" t="s">
        <v>293</v>
      </c>
      <c r="D54" s="89" t="s">
        <v>294</v>
      </c>
      <c r="E54" s="91" t="s">
        <v>292</v>
      </c>
      <c r="F54" s="91" t="s">
        <v>41</v>
      </c>
      <c r="G54" s="89" t="s">
        <v>217</v>
      </c>
      <c r="H54" s="92">
        <v>114284494</v>
      </c>
      <c r="I54" s="92">
        <v>114284494</v>
      </c>
      <c r="J54" s="92">
        <v>96510994</v>
      </c>
      <c r="K54" s="92">
        <v>96309211.88</v>
      </c>
      <c r="L54" s="92">
        <v>201782.12</v>
      </c>
      <c r="M54" s="92">
        <v>9127526239.359</v>
      </c>
      <c r="N54" s="92">
        <v>9297420286.23</v>
      </c>
      <c r="O54" s="92">
        <v>20022834.802</v>
      </c>
      <c r="P54" s="92">
        <v>201782.12</v>
      </c>
      <c r="Q54" s="89" t="s">
        <v>636</v>
      </c>
      <c r="R54" s="89" t="s">
        <v>712</v>
      </c>
      <c r="S54" s="89" t="s">
        <v>649</v>
      </c>
      <c r="T54" s="89" t="s">
        <v>313</v>
      </c>
      <c r="U54" s="89" t="s">
        <v>653</v>
      </c>
    </row>
    <row r="55" spans="1:21" s="88" customFormat="1" ht="15.75" customHeight="1">
      <c r="A55" s="89" t="s">
        <v>631</v>
      </c>
      <c r="B55" s="89" t="s">
        <v>629</v>
      </c>
      <c r="C55" s="90" t="s">
        <v>972</v>
      </c>
      <c r="D55" s="89" t="s">
        <v>973</v>
      </c>
      <c r="E55" s="91" t="s">
        <v>974</v>
      </c>
      <c r="F55" s="91" t="s">
        <v>231</v>
      </c>
      <c r="G55" s="89" t="s">
        <v>217</v>
      </c>
      <c r="H55" s="92">
        <v>54236875</v>
      </c>
      <c r="I55" s="92">
        <v>54236875</v>
      </c>
      <c r="J55" s="92">
        <v>32010.46</v>
      </c>
      <c r="K55" s="92" t="s">
        <v>212</v>
      </c>
      <c r="L55" s="92">
        <v>32010.46</v>
      </c>
      <c r="M55" s="92">
        <v>3027388.917</v>
      </c>
      <c r="N55" s="92" t="s">
        <v>212</v>
      </c>
      <c r="O55" s="92">
        <v>3176397.158</v>
      </c>
      <c r="P55" s="92">
        <v>32010.46</v>
      </c>
      <c r="Q55" s="89" t="s">
        <v>636</v>
      </c>
      <c r="R55" s="89" t="s">
        <v>712</v>
      </c>
      <c r="S55" s="89" t="s">
        <v>649</v>
      </c>
      <c r="T55" s="89" t="s">
        <v>313</v>
      </c>
      <c r="U55" s="89" t="s">
        <v>653</v>
      </c>
    </row>
    <row r="56" spans="1:21" s="88" customFormat="1" ht="15.75" customHeight="1">
      <c r="A56" s="89" t="s">
        <v>631</v>
      </c>
      <c r="B56" s="89" t="s">
        <v>629</v>
      </c>
      <c r="C56" s="90" t="s">
        <v>779</v>
      </c>
      <c r="D56" s="89" t="s">
        <v>489</v>
      </c>
      <c r="E56" s="91" t="s">
        <v>780</v>
      </c>
      <c r="F56" s="91" t="s">
        <v>781</v>
      </c>
      <c r="G56" s="89" t="s">
        <v>217</v>
      </c>
      <c r="H56" s="92">
        <v>448000000</v>
      </c>
      <c r="I56" s="92">
        <v>448000000</v>
      </c>
      <c r="J56" s="92" t="s">
        <v>212</v>
      </c>
      <c r="K56" s="92" t="s">
        <v>212</v>
      </c>
      <c r="L56" s="92">
        <v>448000000</v>
      </c>
      <c r="M56" s="92" t="s">
        <v>212</v>
      </c>
      <c r="N56" s="92" t="s">
        <v>212</v>
      </c>
      <c r="O56" s="92">
        <v>44455028974.72</v>
      </c>
      <c r="P56" s="92">
        <v>448000000</v>
      </c>
      <c r="Q56" s="89" t="s">
        <v>636</v>
      </c>
      <c r="R56" s="89" t="s">
        <v>712</v>
      </c>
      <c r="S56" s="89" t="s">
        <v>596</v>
      </c>
      <c r="T56" s="89" t="s">
        <v>248</v>
      </c>
      <c r="U56" s="89" t="s">
        <v>653</v>
      </c>
    </row>
    <row r="57" spans="1:21" s="88" customFormat="1" ht="15.75" customHeight="1">
      <c r="A57" s="89" t="s">
        <v>631</v>
      </c>
      <c r="B57" s="89" t="s">
        <v>629</v>
      </c>
      <c r="C57" s="90" t="s">
        <v>975</v>
      </c>
      <c r="D57" s="89" t="s">
        <v>976</v>
      </c>
      <c r="E57" s="91" t="s">
        <v>977</v>
      </c>
      <c r="F57" s="91" t="s">
        <v>978</v>
      </c>
      <c r="G57" s="89" t="s">
        <v>217</v>
      </c>
      <c r="H57" s="92">
        <v>150000000</v>
      </c>
      <c r="I57" s="92">
        <v>150000000</v>
      </c>
      <c r="J57" s="92">
        <v>150000000</v>
      </c>
      <c r="K57" s="92" t="s">
        <v>212</v>
      </c>
      <c r="L57" s="92">
        <v>150000000</v>
      </c>
      <c r="M57" s="92">
        <v>14186248417.5</v>
      </c>
      <c r="N57" s="92" t="s">
        <v>212</v>
      </c>
      <c r="O57" s="92">
        <v>14884496308.5</v>
      </c>
      <c r="P57" s="92">
        <v>150000000</v>
      </c>
      <c r="Q57" s="89" t="s">
        <v>636</v>
      </c>
      <c r="R57" s="89" t="s">
        <v>712</v>
      </c>
      <c r="S57" s="89" t="s">
        <v>596</v>
      </c>
      <c r="T57" s="89" t="s">
        <v>248</v>
      </c>
      <c r="U57" s="89" t="s">
        <v>653</v>
      </c>
    </row>
    <row r="58" spans="1:21" s="88" customFormat="1" ht="15.75" customHeight="1">
      <c r="A58" s="89" t="s">
        <v>314</v>
      </c>
      <c r="B58" s="89" t="s">
        <v>629</v>
      </c>
      <c r="C58" s="90" t="s">
        <v>315</v>
      </c>
      <c r="D58" s="89" t="s">
        <v>316</v>
      </c>
      <c r="E58" s="91" t="s">
        <v>317</v>
      </c>
      <c r="F58" s="91" t="s">
        <v>318</v>
      </c>
      <c r="G58" s="89" t="s">
        <v>221</v>
      </c>
      <c r="H58" s="92">
        <v>100000000</v>
      </c>
      <c r="I58" s="92">
        <v>130674999.61973575</v>
      </c>
      <c r="J58" s="92">
        <v>125804999.458</v>
      </c>
      <c r="K58" s="92" t="s">
        <v>212</v>
      </c>
      <c r="L58" s="92">
        <v>130674999.62</v>
      </c>
      <c r="M58" s="92">
        <v>11898006496.495</v>
      </c>
      <c r="N58" s="92" t="s">
        <v>212</v>
      </c>
      <c r="O58" s="92">
        <v>12966876996.355</v>
      </c>
      <c r="P58" s="92">
        <v>100000000</v>
      </c>
      <c r="Q58" s="89" t="s">
        <v>636</v>
      </c>
      <c r="R58" s="89" t="s">
        <v>712</v>
      </c>
      <c r="S58" s="89" t="s">
        <v>596</v>
      </c>
      <c r="T58" s="89" t="s">
        <v>248</v>
      </c>
      <c r="U58" s="89" t="s">
        <v>648</v>
      </c>
    </row>
    <row r="59" spans="1:21" s="88" customFormat="1" ht="15.75" customHeight="1">
      <c r="A59" s="89" t="s">
        <v>508</v>
      </c>
      <c r="B59" s="89" t="s">
        <v>630</v>
      </c>
      <c r="C59" s="90" t="s">
        <v>520</v>
      </c>
      <c r="D59" s="89" t="s">
        <v>521</v>
      </c>
      <c r="E59" s="91" t="s">
        <v>517</v>
      </c>
      <c r="F59" s="91" t="s">
        <v>386</v>
      </c>
      <c r="G59" s="89" t="s">
        <v>221</v>
      </c>
      <c r="H59" s="92">
        <v>1300000</v>
      </c>
      <c r="I59" s="92">
        <v>1698774.9950565647</v>
      </c>
      <c r="J59" s="92">
        <v>1635464.993</v>
      </c>
      <c r="K59" s="92" t="s">
        <v>212</v>
      </c>
      <c r="L59" s="92">
        <v>1698774.995</v>
      </c>
      <c r="M59" s="92">
        <v>154674084.454</v>
      </c>
      <c r="N59" s="92" t="s">
        <v>212</v>
      </c>
      <c r="O59" s="92">
        <v>168569400.953</v>
      </c>
      <c r="P59" s="92">
        <v>1300000</v>
      </c>
      <c r="Q59" s="89" t="s">
        <v>636</v>
      </c>
      <c r="R59" s="89" t="s">
        <v>712</v>
      </c>
      <c r="S59" s="89" t="s">
        <v>223</v>
      </c>
      <c r="T59" s="89" t="s">
        <v>551</v>
      </c>
      <c r="U59" s="89" t="s">
        <v>648</v>
      </c>
    </row>
    <row r="60" spans="1:21" s="88" customFormat="1" ht="15.75" customHeight="1">
      <c r="A60" s="89" t="s">
        <v>508</v>
      </c>
      <c r="B60" s="89" t="s">
        <v>630</v>
      </c>
      <c r="C60" s="90">
        <v>11724</v>
      </c>
      <c r="D60" s="89" t="s">
        <v>177</v>
      </c>
      <c r="E60" s="91" t="s">
        <v>172</v>
      </c>
      <c r="F60" s="91" t="s">
        <v>178</v>
      </c>
      <c r="G60" s="89" t="s">
        <v>221</v>
      </c>
      <c r="H60" s="92">
        <v>6000000</v>
      </c>
      <c r="I60" s="92">
        <v>7840499.977184145</v>
      </c>
      <c r="J60" s="92">
        <v>7548299.967</v>
      </c>
      <c r="K60" s="92" t="s">
        <v>212</v>
      </c>
      <c r="L60" s="92">
        <v>7840499.977</v>
      </c>
      <c r="M60" s="92">
        <v>713880389.79</v>
      </c>
      <c r="N60" s="92" t="s">
        <v>212</v>
      </c>
      <c r="O60" s="92">
        <v>778012619.781</v>
      </c>
      <c r="P60" s="92">
        <v>6000000</v>
      </c>
      <c r="Q60" s="89" t="s">
        <v>636</v>
      </c>
      <c r="R60" s="89" t="s">
        <v>712</v>
      </c>
      <c r="S60" s="89" t="s">
        <v>232</v>
      </c>
      <c r="T60" s="89" t="s">
        <v>501</v>
      </c>
      <c r="U60" s="89" t="s">
        <v>648</v>
      </c>
    </row>
    <row r="61" spans="1:21" s="88" customFormat="1" ht="15.75" customHeight="1">
      <c r="A61" s="89" t="s">
        <v>508</v>
      </c>
      <c r="B61" s="89" t="s">
        <v>630</v>
      </c>
      <c r="C61" s="90">
        <v>11721</v>
      </c>
      <c r="D61" s="89" t="s">
        <v>20</v>
      </c>
      <c r="E61" s="91" t="s">
        <v>172</v>
      </c>
      <c r="F61" s="91" t="s">
        <v>173</v>
      </c>
      <c r="G61" s="89" t="s">
        <v>221</v>
      </c>
      <c r="H61" s="92">
        <v>40000000</v>
      </c>
      <c r="I61" s="92">
        <v>52269999.847894296</v>
      </c>
      <c r="J61" s="92">
        <v>50321999.783</v>
      </c>
      <c r="K61" s="92" t="s">
        <v>212</v>
      </c>
      <c r="L61" s="92">
        <v>52269999.848</v>
      </c>
      <c r="M61" s="92">
        <v>4759202598.598</v>
      </c>
      <c r="N61" s="92" t="s">
        <v>212</v>
      </c>
      <c r="O61" s="92">
        <v>5186750798.542</v>
      </c>
      <c r="P61" s="92">
        <v>40000000</v>
      </c>
      <c r="Q61" s="89" t="s">
        <v>636</v>
      </c>
      <c r="R61" s="89" t="s">
        <v>712</v>
      </c>
      <c r="S61" s="89" t="s">
        <v>223</v>
      </c>
      <c r="T61" s="89" t="s">
        <v>785</v>
      </c>
      <c r="U61" s="89" t="s">
        <v>648</v>
      </c>
    </row>
    <row r="62" spans="1:21" s="88" customFormat="1" ht="15.75" customHeight="1">
      <c r="A62" s="89" t="s">
        <v>508</v>
      </c>
      <c r="B62" s="89" t="s">
        <v>630</v>
      </c>
      <c r="C62" s="90">
        <v>11725</v>
      </c>
      <c r="D62" s="89" t="s">
        <v>179</v>
      </c>
      <c r="E62" s="91" t="s">
        <v>172</v>
      </c>
      <c r="F62" s="91" t="s">
        <v>173</v>
      </c>
      <c r="G62" s="89" t="s">
        <v>221</v>
      </c>
      <c r="H62" s="92">
        <v>25000000</v>
      </c>
      <c r="I62" s="92">
        <v>32668749.904933937</v>
      </c>
      <c r="J62" s="92">
        <v>31451249.864</v>
      </c>
      <c r="K62" s="92" t="s">
        <v>212</v>
      </c>
      <c r="L62" s="92">
        <v>32668749.905</v>
      </c>
      <c r="M62" s="92">
        <v>2974501624.124</v>
      </c>
      <c r="N62" s="92" t="s">
        <v>212</v>
      </c>
      <c r="O62" s="92">
        <v>3241719249.089</v>
      </c>
      <c r="P62" s="92">
        <v>25000000</v>
      </c>
      <c r="Q62" s="89" t="s">
        <v>636</v>
      </c>
      <c r="R62" s="89" t="s">
        <v>712</v>
      </c>
      <c r="S62" s="89" t="s">
        <v>223</v>
      </c>
      <c r="T62" s="89" t="s">
        <v>785</v>
      </c>
      <c r="U62" s="89" t="s">
        <v>648</v>
      </c>
    </row>
    <row r="63" spans="1:21" s="88" customFormat="1" ht="15.75" customHeight="1">
      <c r="A63" s="89" t="s">
        <v>508</v>
      </c>
      <c r="B63" s="89" t="s">
        <v>630</v>
      </c>
      <c r="C63" s="90">
        <v>11722</v>
      </c>
      <c r="D63" s="89" t="s">
        <v>21</v>
      </c>
      <c r="E63" s="91" t="s">
        <v>174</v>
      </c>
      <c r="F63" s="91" t="s">
        <v>175</v>
      </c>
      <c r="G63" s="89" t="s">
        <v>221</v>
      </c>
      <c r="H63" s="92">
        <v>26000000</v>
      </c>
      <c r="I63" s="92">
        <v>33975499.901131295</v>
      </c>
      <c r="J63" s="92">
        <v>32709299.859</v>
      </c>
      <c r="K63" s="92" t="s">
        <v>212</v>
      </c>
      <c r="L63" s="92">
        <v>33975499.901</v>
      </c>
      <c r="M63" s="92">
        <v>3093481689.089</v>
      </c>
      <c r="N63" s="92" t="s">
        <v>212</v>
      </c>
      <c r="O63" s="92">
        <v>3371388019.052</v>
      </c>
      <c r="P63" s="92">
        <v>26000000</v>
      </c>
      <c r="Q63" s="89" t="s">
        <v>636</v>
      </c>
      <c r="R63" s="89" t="s">
        <v>712</v>
      </c>
      <c r="S63" s="89" t="s">
        <v>228</v>
      </c>
      <c r="T63" s="89" t="s">
        <v>979</v>
      </c>
      <c r="U63" s="89" t="s">
        <v>648</v>
      </c>
    </row>
    <row r="64" spans="1:21" s="88" customFormat="1" ht="15.75" customHeight="1">
      <c r="A64" s="89" t="s">
        <v>508</v>
      </c>
      <c r="B64" s="89" t="s">
        <v>630</v>
      </c>
      <c r="C64" s="90" t="s">
        <v>787</v>
      </c>
      <c r="D64" s="89" t="s">
        <v>788</v>
      </c>
      <c r="E64" s="91" t="s">
        <v>789</v>
      </c>
      <c r="F64" s="91" t="s">
        <v>790</v>
      </c>
      <c r="G64" s="89" t="s">
        <v>221</v>
      </c>
      <c r="H64" s="92">
        <v>15000000</v>
      </c>
      <c r="I64" s="92">
        <v>19601249.942960363</v>
      </c>
      <c r="J64" s="92" t="s">
        <v>212</v>
      </c>
      <c r="K64" s="92" t="s">
        <v>212</v>
      </c>
      <c r="L64" s="92">
        <v>19601249.943</v>
      </c>
      <c r="M64" s="92" t="s">
        <v>212</v>
      </c>
      <c r="N64" s="92" t="s">
        <v>212</v>
      </c>
      <c r="O64" s="92">
        <v>1945031549.453</v>
      </c>
      <c r="P64" s="92">
        <v>15000000</v>
      </c>
      <c r="Q64" s="89" t="s">
        <v>636</v>
      </c>
      <c r="R64" s="89" t="s">
        <v>712</v>
      </c>
      <c r="S64" s="89" t="s">
        <v>232</v>
      </c>
      <c r="T64" s="89" t="s">
        <v>222</v>
      </c>
      <c r="U64" s="89" t="s">
        <v>648</v>
      </c>
    </row>
    <row r="65" spans="1:21" s="88" customFormat="1" ht="15.75" customHeight="1">
      <c r="A65" s="89" t="s">
        <v>508</v>
      </c>
      <c r="B65" s="89" t="s">
        <v>630</v>
      </c>
      <c r="C65" s="90" t="s">
        <v>515</v>
      </c>
      <c r="D65" s="89" t="s">
        <v>516</v>
      </c>
      <c r="E65" s="91" t="s">
        <v>517</v>
      </c>
      <c r="F65" s="91" t="s">
        <v>420</v>
      </c>
      <c r="G65" s="89" t="s">
        <v>221</v>
      </c>
      <c r="H65" s="92">
        <v>20000000</v>
      </c>
      <c r="I65" s="92">
        <v>26134999.923947148</v>
      </c>
      <c r="J65" s="92">
        <v>25160999.892</v>
      </c>
      <c r="K65" s="92" t="s">
        <v>212</v>
      </c>
      <c r="L65" s="92">
        <v>26134999.924</v>
      </c>
      <c r="M65" s="92">
        <v>2379601299.299</v>
      </c>
      <c r="N65" s="92" t="s">
        <v>212</v>
      </c>
      <c r="O65" s="92">
        <v>2593375399.271</v>
      </c>
      <c r="P65" s="92">
        <v>20000000</v>
      </c>
      <c r="Q65" s="89" t="s">
        <v>636</v>
      </c>
      <c r="R65" s="89" t="s">
        <v>712</v>
      </c>
      <c r="S65" s="89" t="s">
        <v>228</v>
      </c>
      <c r="T65" s="89" t="s">
        <v>89</v>
      </c>
      <c r="U65" s="89" t="s">
        <v>648</v>
      </c>
    </row>
    <row r="66" spans="1:21" s="88" customFormat="1" ht="15.75" customHeight="1">
      <c r="A66" s="89" t="s">
        <v>508</v>
      </c>
      <c r="B66" s="89" t="s">
        <v>630</v>
      </c>
      <c r="C66" s="90" t="s">
        <v>512</v>
      </c>
      <c r="D66" s="89" t="s">
        <v>513</v>
      </c>
      <c r="E66" s="91" t="s">
        <v>514</v>
      </c>
      <c r="F66" s="91" t="s">
        <v>263</v>
      </c>
      <c r="G66" s="89" t="s">
        <v>221</v>
      </c>
      <c r="H66" s="92">
        <v>5000000</v>
      </c>
      <c r="I66" s="92">
        <v>6533749.980986787</v>
      </c>
      <c r="J66" s="92">
        <v>6290249.973</v>
      </c>
      <c r="K66" s="92" t="s">
        <v>212</v>
      </c>
      <c r="L66" s="92">
        <v>6533749.981</v>
      </c>
      <c r="M66" s="92">
        <v>594900324.825</v>
      </c>
      <c r="N66" s="92" t="s">
        <v>212</v>
      </c>
      <c r="O66" s="92">
        <v>648343849.818</v>
      </c>
      <c r="P66" s="92">
        <v>5000000</v>
      </c>
      <c r="Q66" s="89" t="s">
        <v>636</v>
      </c>
      <c r="R66" s="89" t="s">
        <v>712</v>
      </c>
      <c r="S66" s="89" t="s">
        <v>33</v>
      </c>
      <c r="T66" s="89" t="s">
        <v>90</v>
      </c>
      <c r="U66" s="89" t="s">
        <v>648</v>
      </c>
    </row>
    <row r="67" spans="1:21" s="88" customFormat="1" ht="15.75" customHeight="1">
      <c r="A67" s="89" t="s">
        <v>508</v>
      </c>
      <c r="B67" s="89" t="s">
        <v>630</v>
      </c>
      <c r="C67" s="90">
        <v>11720</v>
      </c>
      <c r="D67" s="89" t="s">
        <v>980</v>
      </c>
      <c r="E67" s="91" t="s">
        <v>981</v>
      </c>
      <c r="F67" s="91" t="s">
        <v>982</v>
      </c>
      <c r="G67" s="89" t="s">
        <v>221</v>
      </c>
      <c r="H67" s="92">
        <v>15000000</v>
      </c>
      <c r="I67" s="92">
        <v>19601249.942960363</v>
      </c>
      <c r="J67" s="92">
        <v>18870749.919</v>
      </c>
      <c r="K67" s="92" t="s">
        <v>212</v>
      </c>
      <c r="L67" s="92">
        <v>19601249.943</v>
      </c>
      <c r="M67" s="92">
        <v>1784700974.474</v>
      </c>
      <c r="N67" s="92" t="s">
        <v>212</v>
      </c>
      <c r="O67" s="92">
        <v>1945031549.453</v>
      </c>
      <c r="P67" s="92">
        <v>15000000</v>
      </c>
      <c r="Q67" s="89" t="s">
        <v>636</v>
      </c>
      <c r="R67" s="89" t="s">
        <v>712</v>
      </c>
      <c r="S67" s="89" t="s">
        <v>232</v>
      </c>
      <c r="T67" s="89" t="s">
        <v>86</v>
      </c>
      <c r="U67" s="89" t="s">
        <v>648</v>
      </c>
    </row>
    <row r="68" spans="1:21" s="88" customFormat="1" ht="15.75" customHeight="1">
      <c r="A68" s="89" t="s">
        <v>508</v>
      </c>
      <c r="B68" s="89" t="s">
        <v>630</v>
      </c>
      <c r="C68" s="90" t="s">
        <v>509</v>
      </c>
      <c r="D68" s="89" t="s">
        <v>510</v>
      </c>
      <c r="E68" s="91" t="s">
        <v>511</v>
      </c>
      <c r="F68" s="91" t="s">
        <v>267</v>
      </c>
      <c r="G68" s="89" t="s">
        <v>221</v>
      </c>
      <c r="H68" s="92">
        <v>35000000</v>
      </c>
      <c r="I68" s="92">
        <v>45736249.866907515</v>
      </c>
      <c r="J68" s="92">
        <v>29993369.926</v>
      </c>
      <c r="K68" s="92">
        <v>14656950.086</v>
      </c>
      <c r="L68" s="92">
        <v>16780184.448</v>
      </c>
      <c r="M68" s="92">
        <v>2836622644.28</v>
      </c>
      <c r="N68" s="92">
        <v>1432130173.704</v>
      </c>
      <c r="O68" s="92">
        <v>1665097289.843</v>
      </c>
      <c r="P68" s="92">
        <v>12841158.98</v>
      </c>
      <c r="Q68" s="89" t="s">
        <v>635</v>
      </c>
      <c r="R68" s="89" t="s">
        <v>237</v>
      </c>
      <c r="S68" s="89" t="s">
        <v>228</v>
      </c>
      <c r="T68" s="89" t="s">
        <v>786</v>
      </c>
      <c r="U68" s="89" t="s">
        <v>648</v>
      </c>
    </row>
    <row r="69" spans="1:21" s="88" customFormat="1" ht="15.75" customHeight="1">
      <c r="A69" s="89" t="s">
        <v>508</v>
      </c>
      <c r="B69" s="89" t="s">
        <v>630</v>
      </c>
      <c r="C69" s="90" t="s">
        <v>518</v>
      </c>
      <c r="D69" s="89" t="s">
        <v>519</v>
      </c>
      <c r="E69" s="91" t="s">
        <v>517</v>
      </c>
      <c r="F69" s="91" t="s">
        <v>420</v>
      </c>
      <c r="G69" s="89" t="s">
        <v>221</v>
      </c>
      <c r="H69" s="92">
        <v>25000000</v>
      </c>
      <c r="I69" s="92">
        <v>32668749.904933937</v>
      </c>
      <c r="J69" s="92">
        <v>31451249.864</v>
      </c>
      <c r="K69" s="92" t="s">
        <v>212</v>
      </c>
      <c r="L69" s="92">
        <v>32668749.905</v>
      </c>
      <c r="M69" s="92">
        <v>2974501624.124</v>
      </c>
      <c r="N69" s="92" t="s">
        <v>212</v>
      </c>
      <c r="O69" s="92">
        <v>3241719249.089</v>
      </c>
      <c r="P69" s="92">
        <v>25000000</v>
      </c>
      <c r="Q69" s="89" t="s">
        <v>636</v>
      </c>
      <c r="R69" s="89" t="s">
        <v>712</v>
      </c>
      <c r="S69" s="89" t="s">
        <v>596</v>
      </c>
      <c r="T69" s="89" t="s">
        <v>312</v>
      </c>
      <c r="U69" s="89" t="s">
        <v>648</v>
      </c>
    </row>
    <row r="70" spans="1:21" s="88" customFormat="1" ht="15.75" customHeight="1">
      <c r="A70" s="89" t="s">
        <v>508</v>
      </c>
      <c r="B70" s="89" t="s">
        <v>630</v>
      </c>
      <c r="C70" s="90">
        <v>11723</v>
      </c>
      <c r="D70" s="89" t="s">
        <v>22</v>
      </c>
      <c r="E70" s="91" t="s">
        <v>172</v>
      </c>
      <c r="F70" s="91" t="s">
        <v>176</v>
      </c>
      <c r="G70" s="89" t="s">
        <v>221</v>
      </c>
      <c r="H70" s="92">
        <v>8000000</v>
      </c>
      <c r="I70" s="92">
        <v>10453999.96957886</v>
      </c>
      <c r="J70" s="92">
        <v>10064399.957</v>
      </c>
      <c r="K70" s="92" t="s">
        <v>212</v>
      </c>
      <c r="L70" s="92">
        <v>10453999.97</v>
      </c>
      <c r="M70" s="92">
        <v>951840519.72</v>
      </c>
      <c r="N70" s="92" t="s">
        <v>212</v>
      </c>
      <c r="O70" s="92">
        <v>1037350159.708</v>
      </c>
      <c r="P70" s="92">
        <v>8000000</v>
      </c>
      <c r="Q70" s="89" t="s">
        <v>636</v>
      </c>
      <c r="R70" s="89" t="s">
        <v>712</v>
      </c>
      <c r="S70" s="89" t="s">
        <v>232</v>
      </c>
      <c r="T70" s="89" t="s">
        <v>253</v>
      </c>
      <c r="U70" s="89" t="s">
        <v>648</v>
      </c>
    </row>
    <row r="71" spans="1:21" s="88" customFormat="1" ht="15.75" customHeight="1">
      <c r="A71" s="89" t="s">
        <v>508</v>
      </c>
      <c r="B71" s="89" t="s">
        <v>630</v>
      </c>
      <c r="C71" s="90" t="s">
        <v>103</v>
      </c>
      <c r="D71" s="89" t="s">
        <v>104</v>
      </c>
      <c r="E71" s="91" t="s">
        <v>105</v>
      </c>
      <c r="F71" s="91" t="s">
        <v>106</v>
      </c>
      <c r="G71" s="89" t="s">
        <v>221</v>
      </c>
      <c r="H71" s="92">
        <v>30000000</v>
      </c>
      <c r="I71" s="92">
        <v>39202499.885920726</v>
      </c>
      <c r="J71" s="92">
        <v>37741499.837</v>
      </c>
      <c r="K71" s="92" t="s">
        <v>212</v>
      </c>
      <c r="L71" s="92">
        <v>39202499.886</v>
      </c>
      <c r="M71" s="92">
        <v>3569401948.948</v>
      </c>
      <c r="N71" s="92" t="s">
        <v>212</v>
      </c>
      <c r="O71" s="92">
        <v>3890063098.906</v>
      </c>
      <c r="P71" s="92">
        <v>30000000</v>
      </c>
      <c r="Q71" s="89" t="s">
        <v>635</v>
      </c>
      <c r="R71" s="89" t="s">
        <v>237</v>
      </c>
      <c r="S71" s="89" t="s">
        <v>228</v>
      </c>
      <c r="T71" s="89" t="s">
        <v>278</v>
      </c>
      <c r="U71" s="89" t="s">
        <v>648</v>
      </c>
    </row>
    <row r="72" spans="1:21" s="88" customFormat="1" ht="15.75" customHeight="1">
      <c r="A72" s="89" t="s">
        <v>508</v>
      </c>
      <c r="B72" s="89" t="s">
        <v>630</v>
      </c>
      <c r="C72" s="90" t="s">
        <v>646</v>
      </c>
      <c r="D72" s="89" t="s">
        <v>647</v>
      </c>
      <c r="E72" s="91" t="s">
        <v>517</v>
      </c>
      <c r="F72" s="91" t="s">
        <v>420</v>
      </c>
      <c r="G72" s="89" t="s">
        <v>221</v>
      </c>
      <c r="H72" s="92">
        <v>9545000</v>
      </c>
      <c r="I72" s="92">
        <v>12472928.713703778</v>
      </c>
      <c r="J72" s="92">
        <v>12008087.198</v>
      </c>
      <c r="K72" s="92" t="s">
        <v>212</v>
      </c>
      <c r="L72" s="92">
        <v>12472928.714</v>
      </c>
      <c r="M72" s="92">
        <v>1135664720.09</v>
      </c>
      <c r="N72" s="92" t="s">
        <v>212</v>
      </c>
      <c r="O72" s="92">
        <v>1237688409.302</v>
      </c>
      <c r="P72" s="92">
        <v>9545000</v>
      </c>
      <c r="Q72" s="89" t="s">
        <v>636</v>
      </c>
      <c r="R72" s="89" t="s">
        <v>712</v>
      </c>
      <c r="S72" s="89" t="s">
        <v>597</v>
      </c>
      <c r="T72" s="89" t="s">
        <v>88</v>
      </c>
      <c r="U72" s="89" t="s">
        <v>648</v>
      </c>
    </row>
    <row r="73" spans="1:21" s="88" customFormat="1" ht="15.75" customHeight="1">
      <c r="A73" s="89" t="s">
        <v>508</v>
      </c>
      <c r="B73" s="89" t="s">
        <v>630</v>
      </c>
      <c r="C73" s="90" t="s">
        <v>726</v>
      </c>
      <c r="D73" s="89" t="s">
        <v>727</v>
      </c>
      <c r="E73" s="91" t="s">
        <v>32</v>
      </c>
      <c r="F73" s="91" t="s">
        <v>185</v>
      </c>
      <c r="G73" s="89" t="s">
        <v>221</v>
      </c>
      <c r="H73" s="92">
        <v>4500000</v>
      </c>
      <c r="I73" s="92">
        <v>5880374.982888109</v>
      </c>
      <c r="J73" s="92">
        <v>5661224.976</v>
      </c>
      <c r="K73" s="92" t="s">
        <v>212</v>
      </c>
      <c r="L73" s="92">
        <v>5880374.983</v>
      </c>
      <c r="M73" s="92">
        <v>535410292.342</v>
      </c>
      <c r="N73" s="92" t="s">
        <v>212</v>
      </c>
      <c r="O73" s="92">
        <v>583509464.836</v>
      </c>
      <c r="P73" s="92">
        <v>4500000</v>
      </c>
      <c r="Q73" s="89" t="s">
        <v>636</v>
      </c>
      <c r="R73" s="89" t="s">
        <v>712</v>
      </c>
      <c r="S73" s="89" t="s">
        <v>597</v>
      </c>
      <c r="T73" s="89" t="s">
        <v>88</v>
      </c>
      <c r="U73" s="89" t="s">
        <v>648</v>
      </c>
    </row>
    <row r="74" spans="1:21" s="88" customFormat="1" ht="15.75" customHeight="1">
      <c r="A74" s="89" t="s">
        <v>319</v>
      </c>
      <c r="B74" s="89" t="s">
        <v>630</v>
      </c>
      <c r="C74" s="90" t="s">
        <v>791</v>
      </c>
      <c r="D74" s="89" t="s">
        <v>792</v>
      </c>
      <c r="E74" s="91" t="s">
        <v>793</v>
      </c>
      <c r="F74" s="91" t="s">
        <v>794</v>
      </c>
      <c r="G74" s="89" t="s">
        <v>221</v>
      </c>
      <c r="H74" s="92">
        <v>350000</v>
      </c>
      <c r="I74" s="92">
        <v>457362.49866907514</v>
      </c>
      <c r="J74" s="92" t="s">
        <v>212</v>
      </c>
      <c r="K74" s="92" t="s">
        <v>212</v>
      </c>
      <c r="L74" s="92">
        <v>457362.499</v>
      </c>
      <c r="M74" s="92" t="s">
        <v>212</v>
      </c>
      <c r="N74" s="92" t="s">
        <v>212</v>
      </c>
      <c r="O74" s="92">
        <v>45384069.487</v>
      </c>
      <c r="P74" s="92">
        <v>350000</v>
      </c>
      <c r="Q74" s="89" t="s">
        <v>636</v>
      </c>
      <c r="R74" s="89" t="s">
        <v>712</v>
      </c>
      <c r="S74" s="89" t="s">
        <v>596</v>
      </c>
      <c r="T74" s="89" t="s">
        <v>349</v>
      </c>
      <c r="U74" s="89" t="s">
        <v>653</v>
      </c>
    </row>
    <row r="75" spans="1:21" s="88" customFormat="1" ht="15.75" customHeight="1">
      <c r="A75" s="89" t="s">
        <v>319</v>
      </c>
      <c r="B75" s="89" t="s">
        <v>629</v>
      </c>
      <c r="C75" s="90" t="s">
        <v>795</v>
      </c>
      <c r="D75" s="89" t="s">
        <v>796</v>
      </c>
      <c r="E75" s="91" t="s">
        <v>793</v>
      </c>
      <c r="F75" s="91" t="s">
        <v>794</v>
      </c>
      <c r="G75" s="89" t="s">
        <v>221</v>
      </c>
      <c r="H75" s="92">
        <v>68000000</v>
      </c>
      <c r="I75" s="92">
        <v>88858999.74142031</v>
      </c>
      <c r="J75" s="92" t="s">
        <v>212</v>
      </c>
      <c r="K75" s="92">
        <v>215668.51</v>
      </c>
      <c r="L75" s="92">
        <v>88858999.741</v>
      </c>
      <c r="M75" s="92" t="s">
        <v>212</v>
      </c>
      <c r="N75" s="92">
        <v>20961890.88</v>
      </c>
      <c r="O75" s="92">
        <v>8817476357.521</v>
      </c>
      <c r="P75" s="92">
        <v>68000000</v>
      </c>
      <c r="Q75" s="89" t="s">
        <v>636</v>
      </c>
      <c r="R75" s="89" t="s">
        <v>712</v>
      </c>
      <c r="S75" s="89" t="s">
        <v>596</v>
      </c>
      <c r="T75" s="89" t="s">
        <v>349</v>
      </c>
      <c r="U75" s="89" t="s">
        <v>653</v>
      </c>
    </row>
    <row r="76" spans="1:21" s="88" customFormat="1" ht="15.75" customHeight="1">
      <c r="A76" s="89" t="s">
        <v>319</v>
      </c>
      <c r="B76" s="89" t="s">
        <v>629</v>
      </c>
      <c r="C76" s="90" t="s">
        <v>195</v>
      </c>
      <c r="D76" s="89" t="s">
        <v>196</v>
      </c>
      <c r="E76" s="91" t="s">
        <v>197</v>
      </c>
      <c r="F76" s="91" t="s">
        <v>491</v>
      </c>
      <c r="G76" s="89" t="s">
        <v>221</v>
      </c>
      <c r="H76" s="92">
        <v>20000000</v>
      </c>
      <c r="I76" s="92">
        <v>26134999.923947148</v>
      </c>
      <c r="J76" s="92">
        <v>25079185.567</v>
      </c>
      <c r="K76" s="92">
        <v>612718.76</v>
      </c>
      <c r="L76" s="92">
        <v>25442506.659</v>
      </c>
      <c r="M76" s="92">
        <v>2371863710.377</v>
      </c>
      <c r="N76" s="92">
        <v>59991301.72</v>
      </c>
      <c r="O76" s="92">
        <v>2524659309.639</v>
      </c>
      <c r="P76" s="92">
        <v>19470064.46</v>
      </c>
      <c r="Q76" s="89" t="s">
        <v>636</v>
      </c>
      <c r="R76" s="89" t="s">
        <v>712</v>
      </c>
      <c r="S76" s="89" t="s">
        <v>596</v>
      </c>
      <c r="T76" s="89" t="s">
        <v>244</v>
      </c>
      <c r="U76" s="89" t="s">
        <v>653</v>
      </c>
    </row>
    <row r="77" spans="1:21" s="88" customFormat="1" ht="15.75" customHeight="1">
      <c r="A77" s="89" t="s">
        <v>319</v>
      </c>
      <c r="B77" s="89" t="s">
        <v>629</v>
      </c>
      <c r="C77" s="90" t="s">
        <v>320</v>
      </c>
      <c r="D77" s="89" t="s">
        <v>321</v>
      </c>
      <c r="E77" s="91" t="s">
        <v>322</v>
      </c>
      <c r="F77" s="91" t="s">
        <v>267</v>
      </c>
      <c r="G77" s="89" t="s">
        <v>221</v>
      </c>
      <c r="H77" s="92">
        <v>70200000</v>
      </c>
      <c r="I77" s="92">
        <v>91733849.73305449</v>
      </c>
      <c r="J77" s="92">
        <v>83479287.849</v>
      </c>
      <c r="K77" s="92" t="s">
        <v>212</v>
      </c>
      <c r="L77" s="92">
        <v>86710829.894</v>
      </c>
      <c r="M77" s="92">
        <v>7895052767.574</v>
      </c>
      <c r="N77" s="92" t="s">
        <v>212</v>
      </c>
      <c r="O77" s="92">
        <v>8604313516.472</v>
      </c>
      <c r="P77" s="92">
        <v>66356097.3</v>
      </c>
      <c r="Q77" s="89" t="s">
        <v>636</v>
      </c>
      <c r="R77" s="89" t="s">
        <v>712</v>
      </c>
      <c r="S77" s="89" t="s">
        <v>225</v>
      </c>
      <c r="T77" s="89" t="s">
        <v>253</v>
      </c>
      <c r="U77" s="89" t="s">
        <v>653</v>
      </c>
    </row>
    <row r="78" spans="1:21" s="88" customFormat="1" ht="15.75" customHeight="1">
      <c r="A78" s="89" t="s">
        <v>319</v>
      </c>
      <c r="B78" s="89" t="s">
        <v>629</v>
      </c>
      <c r="C78" s="90" t="s">
        <v>723</v>
      </c>
      <c r="D78" s="89" t="s">
        <v>724</v>
      </c>
      <c r="E78" s="91" t="s">
        <v>725</v>
      </c>
      <c r="F78" s="91" t="s">
        <v>797</v>
      </c>
      <c r="G78" s="89" t="s">
        <v>221</v>
      </c>
      <c r="H78" s="92">
        <v>33440000</v>
      </c>
      <c r="I78" s="92">
        <v>43697719.87283964</v>
      </c>
      <c r="J78" s="92">
        <v>42069191.819</v>
      </c>
      <c r="K78" s="92">
        <v>13838465.79</v>
      </c>
      <c r="L78" s="92">
        <v>29693163.301</v>
      </c>
      <c r="M78" s="92">
        <v>3978693372.428</v>
      </c>
      <c r="N78" s="92">
        <v>1344340864.86</v>
      </c>
      <c r="O78" s="92">
        <v>2946451863.604</v>
      </c>
      <c r="P78" s="92">
        <v>22722910.57</v>
      </c>
      <c r="Q78" s="89" t="s">
        <v>636</v>
      </c>
      <c r="R78" s="89" t="s">
        <v>712</v>
      </c>
      <c r="S78" s="89" t="s">
        <v>225</v>
      </c>
      <c r="T78" s="89" t="s">
        <v>253</v>
      </c>
      <c r="U78" s="89" t="s">
        <v>653</v>
      </c>
    </row>
    <row r="79" spans="1:21" s="88" customFormat="1" ht="15.75" customHeight="1">
      <c r="A79" s="89" t="s">
        <v>319</v>
      </c>
      <c r="B79" s="89" t="s">
        <v>629</v>
      </c>
      <c r="C79" s="90" t="s">
        <v>983</v>
      </c>
      <c r="D79" s="89" t="s">
        <v>984</v>
      </c>
      <c r="E79" s="91" t="s">
        <v>985</v>
      </c>
      <c r="F79" s="91" t="s">
        <v>986</v>
      </c>
      <c r="G79" s="89" t="s">
        <v>221</v>
      </c>
      <c r="H79" s="92">
        <v>68967879.65</v>
      </c>
      <c r="I79" s="92">
        <v>90123776.47037731</v>
      </c>
      <c r="J79" s="92">
        <v>86765040.62</v>
      </c>
      <c r="K79" s="92" t="s">
        <v>212</v>
      </c>
      <c r="L79" s="92">
        <v>90123776.47</v>
      </c>
      <c r="M79" s="92">
        <v>8205802801.252</v>
      </c>
      <c r="N79" s="92" t="s">
        <v>212</v>
      </c>
      <c r="O79" s="92">
        <v>8942980121.209</v>
      </c>
      <c r="P79" s="92">
        <v>68967879.65</v>
      </c>
      <c r="Q79" s="89" t="s">
        <v>636</v>
      </c>
      <c r="R79" s="89" t="s">
        <v>712</v>
      </c>
      <c r="S79" s="89" t="s">
        <v>596</v>
      </c>
      <c r="T79" s="89" t="s">
        <v>248</v>
      </c>
      <c r="U79" s="89" t="s">
        <v>653</v>
      </c>
    </row>
    <row r="80" spans="1:21" s="88" customFormat="1" ht="15.75" customHeight="1">
      <c r="A80" s="89" t="s">
        <v>319</v>
      </c>
      <c r="B80" s="89" t="s">
        <v>629</v>
      </c>
      <c r="C80" s="90" t="s">
        <v>192</v>
      </c>
      <c r="D80" s="89" t="s">
        <v>193</v>
      </c>
      <c r="E80" s="91" t="s">
        <v>194</v>
      </c>
      <c r="F80" s="91" t="s">
        <v>263</v>
      </c>
      <c r="G80" s="89" t="s">
        <v>221</v>
      </c>
      <c r="H80" s="92">
        <v>26500000</v>
      </c>
      <c r="I80" s="92">
        <v>34628874.89922997</v>
      </c>
      <c r="J80" s="92">
        <v>23982132.671</v>
      </c>
      <c r="K80" s="92">
        <v>10083972.85</v>
      </c>
      <c r="L80" s="92">
        <v>14608252.868</v>
      </c>
      <c r="M80" s="92">
        <v>2268109944.325</v>
      </c>
      <c r="N80" s="92">
        <v>966587714.81</v>
      </c>
      <c r="O80" s="92">
        <v>1449576572.628</v>
      </c>
      <c r="P80" s="92">
        <v>11179072.44</v>
      </c>
      <c r="Q80" s="89" t="s">
        <v>636</v>
      </c>
      <c r="R80" s="89" t="s">
        <v>712</v>
      </c>
      <c r="S80" s="89" t="s">
        <v>596</v>
      </c>
      <c r="T80" s="89" t="s">
        <v>248</v>
      </c>
      <c r="U80" s="89" t="s">
        <v>653</v>
      </c>
    </row>
    <row r="81" spans="1:21" s="88" customFormat="1" ht="15.75" customHeight="1">
      <c r="A81" s="89" t="s">
        <v>180</v>
      </c>
      <c r="B81" s="89" t="s">
        <v>630</v>
      </c>
      <c r="C81" s="90" t="s">
        <v>181</v>
      </c>
      <c r="D81" s="89" t="s">
        <v>182</v>
      </c>
      <c r="E81" s="91" t="s">
        <v>183</v>
      </c>
      <c r="F81" s="91" t="s">
        <v>336</v>
      </c>
      <c r="G81" s="89" t="s">
        <v>217</v>
      </c>
      <c r="H81" s="92">
        <v>48863740</v>
      </c>
      <c r="I81" s="92">
        <v>48863740</v>
      </c>
      <c r="J81" s="92">
        <v>14662240</v>
      </c>
      <c r="K81" s="92" t="s">
        <v>212</v>
      </c>
      <c r="L81" s="92">
        <v>14662240</v>
      </c>
      <c r="M81" s="92">
        <v>1386681193.313</v>
      </c>
      <c r="N81" s="92" t="s">
        <v>212</v>
      </c>
      <c r="O81" s="92">
        <v>1454933714.362</v>
      </c>
      <c r="P81" s="92">
        <v>14662240</v>
      </c>
      <c r="Q81" s="89" t="s">
        <v>636</v>
      </c>
      <c r="R81" s="89" t="s">
        <v>712</v>
      </c>
      <c r="S81" s="89" t="s">
        <v>330</v>
      </c>
      <c r="T81" s="89" t="s">
        <v>921</v>
      </c>
      <c r="U81" s="89" t="s">
        <v>648</v>
      </c>
    </row>
    <row r="82" spans="1:21" s="88" customFormat="1" ht="15.75" customHeight="1">
      <c r="A82" s="89" t="s">
        <v>327</v>
      </c>
      <c r="B82" s="89" t="s">
        <v>630</v>
      </c>
      <c r="C82" s="90">
        <v>10226</v>
      </c>
      <c r="D82" s="89" t="s">
        <v>530</v>
      </c>
      <c r="E82" s="91" t="s">
        <v>531</v>
      </c>
      <c r="F82" s="91" t="s">
        <v>185</v>
      </c>
      <c r="G82" s="89" t="s">
        <v>221</v>
      </c>
      <c r="H82" s="92">
        <v>19800000</v>
      </c>
      <c r="I82" s="92">
        <v>25873649.924707677</v>
      </c>
      <c r="J82" s="92">
        <v>8319470.675</v>
      </c>
      <c r="K82" s="92">
        <v>2120842.412</v>
      </c>
      <c r="L82" s="92">
        <v>6479891.783</v>
      </c>
      <c r="M82" s="92">
        <v>786813851.314</v>
      </c>
      <c r="N82" s="92">
        <v>203284832.488</v>
      </c>
      <c r="O82" s="92">
        <v>642999502.19</v>
      </c>
      <c r="P82" s="92">
        <v>4958784.62</v>
      </c>
      <c r="Q82" s="89" t="s">
        <v>636</v>
      </c>
      <c r="R82" s="89" t="s">
        <v>235</v>
      </c>
      <c r="S82" s="89" t="s">
        <v>330</v>
      </c>
      <c r="T82" s="89" t="s">
        <v>349</v>
      </c>
      <c r="U82" s="89" t="s">
        <v>653</v>
      </c>
    </row>
    <row r="83" spans="1:21" s="88" customFormat="1" ht="15.75" customHeight="1">
      <c r="A83" s="89" t="s">
        <v>327</v>
      </c>
      <c r="B83" s="89" t="s">
        <v>630</v>
      </c>
      <c r="C83" s="90">
        <v>10227</v>
      </c>
      <c r="D83" s="89" t="s">
        <v>801</v>
      </c>
      <c r="E83" s="91" t="s">
        <v>802</v>
      </c>
      <c r="F83" s="91" t="s">
        <v>263</v>
      </c>
      <c r="G83" s="89" t="s">
        <v>221</v>
      </c>
      <c r="H83" s="92">
        <v>7000000</v>
      </c>
      <c r="I83" s="92">
        <v>9147249.973381503</v>
      </c>
      <c r="J83" s="92">
        <v>8806349.962</v>
      </c>
      <c r="K83" s="92" t="s">
        <v>212</v>
      </c>
      <c r="L83" s="92">
        <v>9147249.973</v>
      </c>
      <c r="M83" s="92">
        <v>832860454.755</v>
      </c>
      <c r="N83" s="92" t="s">
        <v>212</v>
      </c>
      <c r="O83" s="92">
        <v>907681389.745</v>
      </c>
      <c r="P83" s="92">
        <v>7000000</v>
      </c>
      <c r="Q83" s="89" t="s">
        <v>636</v>
      </c>
      <c r="R83" s="89" t="s">
        <v>712</v>
      </c>
      <c r="S83" s="89" t="s">
        <v>330</v>
      </c>
      <c r="T83" s="89" t="s">
        <v>921</v>
      </c>
      <c r="U83" s="89" t="s">
        <v>653</v>
      </c>
    </row>
    <row r="84" spans="1:21" s="88" customFormat="1" ht="15.75" customHeight="1">
      <c r="A84" s="89" t="s">
        <v>327</v>
      </c>
      <c r="B84" s="89" t="s">
        <v>630</v>
      </c>
      <c r="C84" s="90">
        <v>200566380</v>
      </c>
      <c r="D84" s="89" t="s">
        <v>532</v>
      </c>
      <c r="E84" s="91" t="s">
        <v>533</v>
      </c>
      <c r="F84" s="91" t="s">
        <v>336</v>
      </c>
      <c r="G84" s="89" t="s">
        <v>221</v>
      </c>
      <c r="H84" s="92">
        <v>15000000</v>
      </c>
      <c r="I84" s="92">
        <v>19601249.942960363</v>
      </c>
      <c r="J84" s="92">
        <v>18094124.206</v>
      </c>
      <c r="K84" s="92">
        <v>512532.653</v>
      </c>
      <c r="L84" s="92">
        <v>18280204.102</v>
      </c>
      <c r="M84" s="92">
        <v>1711251605.87</v>
      </c>
      <c r="N84" s="92">
        <v>49070898.743</v>
      </c>
      <c r="O84" s="92">
        <v>1813944203.146</v>
      </c>
      <c r="P84" s="92">
        <v>13989060</v>
      </c>
      <c r="Q84" s="89" t="s">
        <v>636</v>
      </c>
      <c r="R84" s="89" t="s">
        <v>712</v>
      </c>
      <c r="S84" s="89" t="s">
        <v>330</v>
      </c>
      <c r="T84" s="89" t="s">
        <v>921</v>
      </c>
      <c r="U84" s="89" t="s">
        <v>653</v>
      </c>
    </row>
    <row r="85" spans="1:21" s="88" customFormat="1" ht="15.75" customHeight="1">
      <c r="A85" s="89" t="s">
        <v>327</v>
      </c>
      <c r="B85" s="89" t="s">
        <v>630</v>
      </c>
      <c r="C85" s="90">
        <v>200966150</v>
      </c>
      <c r="D85" s="89" t="s">
        <v>804</v>
      </c>
      <c r="E85" s="91" t="s">
        <v>53</v>
      </c>
      <c r="F85" s="91" t="s">
        <v>37</v>
      </c>
      <c r="G85" s="89" t="s">
        <v>221</v>
      </c>
      <c r="H85" s="92">
        <v>8000000</v>
      </c>
      <c r="I85" s="92">
        <v>10453999.96957886</v>
      </c>
      <c r="J85" s="92">
        <v>10064399.957</v>
      </c>
      <c r="K85" s="92">
        <v>2526010.196</v>
      </c>
      <c r="L85" s="92">
        <v>7949488.154</v>
      </c>
      <c r="M85" s="92">
        <v>951840519.72</v>
      </c>
      <c r="N85" s="92">
        <v>246948579.96</v>
      </c>
      <c r="O85" s="92">
        <v>788827513.871</v>
      </c>
      <c r="P85" s="92">
        <v>6083404</v>
      </c>
      <c r="Q85" s="89" t="s">
        <v>636</v>
      </c>
      <c r="R85" s="89" t="s">
        <v>712</v>
      </c>
      <c r="S85" s="89" t="s">
        <v>330</v>
      </c>
      <c r="T85" s="89" t="s">
        <v>921</v>
      </c>
      <c r="U85" s="89" t="s">
        <v>653</v>
      </c>
    </row>
    <row r="86" spans="1:21" s="88" customFormat="1" ht="15.75" customHeight="1">
      <c r="A86" s="89" t="s">
        <v>327</v>
      </c>
      <c r="B86" s="89" t="s">
        <v>630</v>
      </c>
      <c r="C86" s="90">
        <v>201067099</v>
      </c>
      <c r="D86" s="89" t="s">
        <v>805</v>
      </c>
      <c r="E86" s="91" t="s">
        <v>53</v>
      </c>
      <c r="F86" s="91" t="s">
        <v>37</v>
      </c>
      <c r="G86" s="89" t="s">
        <v>221</v>
      </c>
      <c r="H86" s="92">
        <v>4000000</v>
      </c>
      <c r="I86" s="92">
        <v>5226999.98478943</v>
      </c>
      <c r="J86" s="92">
        <v>5032199.978</v>
      </c>
      <c r="K86" s="92" t="s">
        <v>212</v>
      </c>
      <c r="L86" s="92">
        <v>5226999.985</v>
      </c>
      <c r="M86" s="92">
        <v>475920259.86</v>
      </c>
      <c r="N86" s="92" t="s">
        <v>212</v>
      </c>
      <c r="O86" s="92">
        <v>518675079.854</v>
      </c>
      <c r="P86" s="92">
        <v>4000000</v>
      </c>
      <c r="Q86" s="89" t="s">
        <v>636</v>
      </c>
      <c r="R86" s="89" t="s">
        <v>712</v>
      </c>
      <c r="S86" s="89" t="s">
        <v>330</v>
      </c>
      <c r="T86" s="89" t="s">
        <v>921</v>
      </c>
      <c r="U86" s="89" t="s">
        <v>653</v>
      </c>
    </row>
    <row r="87" spans="1:21" s="88" customFormat="1" ht="15.75" customHeight="1">
      <c r="A87" s="89" t="s">
        <v>327</v>
      </c>
      <c r="B87" s="89" t="s">
        <v>630</v>
      </c>
      <c r="C87" s="90">
        <v>200866517</v>
      </c>
      <c r="D87" s="89" t="s">
        <v>534</v>
      </c>
      <c r="E87" s="91" t="s">
        <v>535</v>
      </c>
      <c r="F87" s="91" t="s">
        <v>554</v>
      </c>
      <c r="G87" s="89" t="s">
        <v>221</v>
      </c>
      <c r="H87" s="92">
        <v>5383057.83</v>
      </c>
      <c r="I87" s="92">
        <v>7034310.798882656</v>
      </c>
      <c r="J87" s="92">
        <v>6016773.568</v>
      </c>
      <c r="K87" s="92">
        <v>3000829.782</v>
      </c>
      <c r="L87" s="92">
        <v>3224802.776</v>
      </c>
      <c r="M87" s="92">
        <v>569036296.716</v>
      </c>
      <c r="N87" s="92">
        <v>291909375.958</v>
      </c>
      <c r="O87" s="92">
        <v>319997100.114</v>
      </c>
      <c r="P87" s="92">
        <v>2467803.93</v>
      </c>
      <c r="Q87" s="89" t="s">
        <v>636</v>
      </c>
      <c r="R87" s="89" t="s">
        <v>712</v>
      </c>
      <c r="S87" s="89" t="s">
        <v>330</v>
      </c>
      <c r="T87" s="89" t="s">
        <v>134</v>
      </c>
      <c r="U87" s="89" t="s">
        <v>653</v>
      </c>
    </row>
    <row r="88" spans="1:21" s="88" customFormat="1" ht="15.75" customHeight="1">
      <c r="A88" s="89" t="s">
        <v>327</v>
      </c>
      <c r="B88" s="89" t="s">
        <v>630</v>
      </c>
      <c r="C88" s="90">
        <v>10216</v>
      </c>
      <c r="D88" s="89" t="s">
        <v>522</v>
      </c>
      <c r="E88" s="91" t="s">
        <v>523</v>
      </c>
      <c r="F88" s="91" t="s">
        <v>263</v>
      </c>
      <c r="G88" s="89" t="s">
        <v>221</v>
      </c>
      <c r="H88" s="92">
        <v>10225838</v>
      </c>
      <c r="I88" s="92">
        <v>13362613.767614793</v>
      </c>
      <c r="J88" s="92">
        <v>18476.917</v>
      </c>
      <c r="K88" s="92" t="s">
        <v>212</v>
      </c>
      <c r="L88" s="92">
        <v>19192.172</v>
      </c>
      <c r="M88" s="92">
        <v>1747454.265</v>
      </c>
      <c r="N88" s="92" t="s">
        <v>212</v>
      </c>
      <c r="O88" s="92">
        <v>1904438.741</v>
      </c>
      <c r="P88" s="92">
        <v>14686.95</v>
      </c>
      <c r="Q88" s="89" t="s">
        <v>636</v>
      </c>
      <c r="R88" s="89" t="s">
        <v>712</v>
      </c>
      <c r="S88" s="89" t="s">
        <v>330</v>
      </c>
      <c r="T88" s="89" t="s">
        <v>34</v>
      </c>
      <c r="U88" s="89" t="s">
        <v>653</v>
      </c>
    </row>
    <row r="89" spans="1:21" s="88" customFormat="1" ht="15.75" customHeight="1">
      <c r="A89" s="89" t="s">
        <v>327</v>
      </c>
      <c r="B89" s="89" t="s">
        <v>630</v>
      </c>
      <c r="C89" s="90">
        <v>10229</v>
      </c>
      <c r="D89" s="89" t="s">
        <v>328</v>
      </c>
      <c r="E89" s="91" t="s">
        <v>329</v>
      </c>
      <c r="F89" s="91" t="s">
        <v>554</v>
      </c>
      <c r="G89" s="89" t="s">
        <v>221</v>
      </c>
      <c r="H89" s="92">
        <v>3000000</v>
      </c>
      <c r="I89" s="92">
        <v>3920249.9885920724</v>
      </c>
      <c r="J89" s="92">
        <v>1440166.582</v>
      </c>
      <c r="K89" s="92">
        <v>457703.469</v>
      </c>
      <c r="L89" s="92">
        <v>1037210.02</v>
      </c>
      <c r="M89" s="92">
        <v>136203739.339</v>
      </c>
      <c r="N89" s="92">
        <v>44889490.17</v>
      </c>
      <c r="O89" s="92">
        <v>102922324.735</v>
      </c>
      <c r="P89" s="92">
        <v>793732.56</v>
      </c>
      <c r="Q89" s="89" t="s">
        <v>636</v>
      </c>
      <c r="R89" s="89" t="s">
        <v>712</v>
      </c>
      <c r="S89" s="89" t="s">
        <v>330</v>
      </c>
      <c r="T89" s="89" t="s">
        <v>34</v>
      </c>
      <c r="U89" s="89" t="s">
        <v>653</v>
      </c>
    </row>
    <row r="90" spans="1:21" s="88" customFormat="1" ht="15.75" customHeight="1">
      <c r="A90" s="89" t="s">
        <v>327</v>
      </c>
      <c r="B90" s="89" t="s">
        <v>630</v>
      </c>
      <c r="C90" s="90">
        <v>10219</v>
      </c>
      <c r="D90" s="89" t="s">
        <v>798</v>
      </c>
      <c r="E90" s="91" t="s">
        <v>525</v>
      </c>
      <c r="F90" s="91" t="s">
        <v>336</v>
      </c>
      <c r="G90" s="89" t="s">
        <v>221</v>
      </c>
      <c r="H90" s="92">
        <v>6256459.41</v>
      </c>
      <c r="I90" s="92">
        <v>8175628.310226422</v>
      </c>
      <c r="J90" s="92">
        <v>6290155.607</v>
      </c>
      <c r="K90" s="92">
        <v>564212.759</v>
      </c>
      <c r="L90" s="92">
        <v>5966444.189</v>
      </c>
      <c r="M90" s="92">
        <v>594891400.13</v>
      </c>
      <c r="N90" s="92">
        <v>56163661.55</v>
      </c>
      <c r="O90" s="92">
        <v>592050110.04</v>
      </c>
      <c r="P90" s="92">
        <v>4565865.09</v>
      </c>
      <c r="Q90" s="89" t="s">
        <v>636</v>
      </c>
      <c r="R90" s="89" t="s">
        <v>712</v>
      </c>
      <c r="S90" s="89" t="s">
        <v>330</v>
      </c>
      <c r="T90" s="89" t="s">
        <v>786</v>
      </c>
      <c r="U90" s="89" t="s">
        <v>653</v>
      </c>
    </row>
    <row r="91" spans="1:21" s="88" customFormat="1" ht="15.75" customHeight="1">
      <c r="A91" s="89" t="s">
        <v>327</v>
      </c>
      <c r="B91" s="89" t="s">
        <v>630</v>
      </c>
      <c r="C91" s="90">
        <v>10220</v>
      </c>
      <c r="D91" s="89" t="s">
        <v>799</v>
      </c>
      <c r="E91" s="91" t="s">
        <v>526</v>
      </c>
      <c r="F91" s="91" t="s">
        <v>800</v>
      </c>
      <c r="G91" s="89" t="s">
        <v>221</v>
      </c>
      <c r="H91" s="92">
        <v>6102412.3</v>
      </c>
      <c r="I91" s="92">
        <v>7974327.249819707</v>
      </c>
      <c r="J91" s="92">
        <v>246205.542</v>
      </c>
      <c r="K91" s="92">
        <v>25032.725</v>
      </c>
      <c r="L91" s="92">
        <v>229111.301</v>
      </c>
      <c r="M91" s="92">
        <v>23284886.532</v>
      </c>
      <c r="N91" s="92">
        <v>2361963.319</v>
      </c>
      <c r="O91" s="92">
        <v>22734708.736</v>
      </c>
      <c r="P91" s="92">
        <v>175329.1</v>
      </c>
      <c r="Q91" s="89" t="s">
        <v>636</v>
      </c>
      <c r="R91" s="89" t="s">
        <v>712</v>
      </c>
      <c r="S91" s="89" t="s">
        <v>330</v>
      </c>
      <c r="T91" s="89" t="s">
        <v>786</v>
      </c>
      <c r="U91" s="89" t="s">
        <v>653</v>
      </c>
    </row>
    <row r="92" spans="1:21" s="88" customFormat="1" ht="15.75" customHeight="1">
      <c r="A92" s="89" t="s">
        <v>327</v>
      </c>
      <c r="B92" s="89" t="s">
        <v>630</v>
      </c>
      <c r="C92" s="90">
        <v>10230</v>
      </c>
      <c r="D92" s="89" t="s">
        <v>803</v>
      </c>
      <c r="E92" s="91" t="s">
        <v>184</v>
      </c>
      <c r="F92" s="91" t="s">
        <v>185</v>
      </c>
      <c r="G92" s="89" t="s">
        <v>221</v>
      </c>
      <c r="H92" s="92">
        <v>8000000</v>
      </c>
      <c r="I92" s="92">
        <v>10453999.96957886</v>
      </c>
      <c r="J92" s="92">
        <v>9604512.396</v>
      </c>
      <c r="K92" s="92">
        <v>5140186.365</v>
      </c>
      <c r="L92" s="92">
        <v>4895961.426</v>
      </c>
      <c r="M92" s="92">
        <v>908346658.559</v>
      </c>
      <c r="N92" s="92">
        <v>503404014.422</v>
      </c>
      <c r="O92" s="92">
        <v>485826131.853</v>
      </c>
      <c r="P92" s="92">
        <v>3746670.32</v>
      </c>
      <c r="Q92" s="89" t="s">
        <v>636</v>
      </c>
      <c r="R92" s="89" t="s">
        <v>712</v>
      </c>
      <c r="S92" s="89" t="s">
        <v>330</v>
      </c>
      <c r="T92" s="89" t="s">
        <v>786</v>
      </c>
      <c r="U92" s="89" t="s">
        <v>653</v>
      </c>
    </row>
    <row r="93" spans="1:21" s="88" customFormat="1" ht="15.75" customHeight="1">
      <c r="A93" s="89" t="s">
        <v>327</v>
      </c>
      <c r="B93" s="89" t="s">
        <v>630</v>
      </c>
      <c r="C93" s="90" t="s">
        <v>806</v>
      </c>
      <c r="D93" s="89" t="s">
        <v>807</v>
      </c>
      <c r="E93" s="91" t="s">
        <v>808</v>
      </c>
      <c r="F93" s="91" t="s">
        <v>263</v>
      </c>
      <c r="G93" s="89" t="s">
        <v>221</v>
      </c>
      <c r="H93" s="92">
        <v>4600000</v>
      </c>
      <c r="I93" s="92">
        <v>6011049.982507844</v>
      </c>
      <c r="J93" s="92">
        <v>4524464.839</v>
      </c>
      <c r="K93" s="92" t="s">
        <v>212</v>
      </c>
      <c r="L93" s="92">
        <v>4699610.061</v>
      </c>
      <c r="M93" s="92">
        <v>427901214.421</v>
      </c>
      <c r="N93" s="92" t="s">
        <v>212</v>
      </c>
      <c r="O93" s="92">
        <v>466342190.653</v>
      </c>
      <c r="P93" s="92">
        <v>3596411</v>
      </c>
      <c r="Q93" s="89" t="s">
        <v>636</v>
      </c>
      <c r="R93" s="89" t="s">
        <v>712</v>
      </c>
      <c r="S93" s="89" t="s">
        <v>228</v>
      </c>
      <c r="T93" s="89" t="s">
        <v>786</v>
      </c>
      <c r="U93" s="89" t="s">
        <v>653</v>
      </c>
    </row>
    <row r="94" spans="1:21" s="88" customFormat="1" ht="15.75" customHeight="1">
      <c r="A94" s="89" t="s">
        <v>327</v>
      </c>
      <c r="B94" s="89" t="s">
        <v>630</v>
      </c>
      <c r="C94" s="90" t="s">
        <v>809</v>
      </c>
      <c r="D94" s="89" t="s">
        <v>810</v>
      </c>
      <c r="E94" s="91" t="s">
        <v>811</v>
      </c>
      <c r="F94" s="91" t="s">
        <v>558</v>
      </c>
      <c r="G94" s="89" t="s">
        <v>221</v>
      </c>
      <c r="H94" s="92">
        <v>10000000</v>
      </c>
      <c r="I94" s="92">
        <v>13067499.961973574</v>
      </c>
      <c r="J94" s="92" t="s">
        <v>212</v>
      </c>
      <c r="K94" s="92" t="s">
        <v>212</v>
      </c>
      <c r="L94" s="92">
        <v>13067499.962</v>
      </c>
      <c r="M94" s="92" t="s">
        <v>212</v>
      </c>
      <c r="N94" s="92" t="s">
        <v>212</v>
      </c>
      <c r="O94" s="92">
        <v>1296687699.635</v>
      </c>
      <c r="P94" s="92">
        <v>10000000</v>
      </c>
      <c r="Q94" s="89" t="s">
        <v>636</v>
      </c>
      <c r="R94" s="89" t="s">
        <v>712</v>
      </c>
      <c r="S94" s="89" t="s">
        <v>232</v>
      </c>
      <c r="T94" s="89" t="s">
        <v>786</v>
      </c>
      <c r="U94" s="89" t="s">
        <v>653</v>
      </c>
    </row>
    <row r="95" spans="1:21" s="88" customFormat="1" ht="15.75" customHeight="1">
      <c r="A95" s="89" t="s">
        <v>327</v>
      </c>
      <c r="B95" s="89" t="s">
        <v>630</v>
      </c>
      <c r="C95" s="90">
        <v>10225</v>
      </c>
      <c r="D95" s="89" t="s">
        <v>527</v>
      </c>
      <c r="E95" s="91" t="s">
        <v>528</v>
      </c>
      <c r="F95" s="91" t="s">
        <v>263</v>
      </c>
      <c r="G95" s="89" t="s">
        <v>221</v>
      </c>
      <c r="H95" s="92">
        <v>2556459</v>
      </c>
      <c r="I95" s="92">
        <v>3340652.7885287004</v>
      </c>
      <c r="J95" s="92">
        <v>266532.686</v>
      </c>
      <c r="K95" s="92">
        <v>146213.5</v>
      </c>
      <c r="L95" s="92">
        <v>131147.729</v>
      </c>
      <c r="M95" s="92">
        <v>25207325.968</v>
      </c>
      <c r="N95" s="92">
        <v>14184400.904</v>
      </c>
      <c r="O95" s="92">
        <v>13013785.971</v>
      </c>
      <c r="P95" s="92">
        <v>100361.76</v>
      </c>
      <c r="Q95" s="89" t="s">
        <v>636</v>
      </c>
      <c r="R95" s="89" t="s">
        <v>712</v>
      </c>
      <c r="S95" s="89" t="s">
        <v>232</v>
      </c>
      <c r="T95" s="89" t="s">
        <v>529</v>
      </c>
      <c r="U95" s="89" t="s">
        <v>653</v>
      </c>
    </row>
    <row r="96" spans="1:21" s="88" customFormat="1" ht="15.75" customHeight="1">
      <c r="A96" s="89" t="s">
        <v>327</v>
      </c>
      <c r="B96" s="89" t="s">
        <v>630</v>
      </c>
      <c r="C96" s="90">
        <v>200866533</v>
      </c>
      <c r="D96" s="89" t="s">
        <v>536</v>
      </c>
      <c r="E96" s="91" t="s">
        <v>711</v>
      </c>
      <c r="F96" s="91" t="s">
        <v>185</v>
      </c>
      <c r="G96" s="89" t="s">
        <v>221</v>
      </c>
      <c r="H96" s="92">
        <v>14860399.4</v>
      </c>
      <c r="I96" s="92">
        <v>19418826.859441213</v>
      </c>
      <c r="J96" s="92">
        <v>16721778.746</v>
      </c>
      <c r="K96" s="92">
        <v>6321171.836</v>
      </c>
      <c r="L96" s="92">
        <v>11099646.299</v>
      </c>
      <c r="M96" s="92">
        <v>1581462048.518</v>
      </c>
      <c r="N96" s="92">
        <v>618748851.611</v>
      </c>
      <c r="O96" s="92">
        <v>1101417629.124</v>
      </c>
      <c r="P96" s="92">
        <v>8494085.58</v>
      </c>
      <c r="Q96" s="89" t="s">
        <v>636</v>
      </c>
      <c r="R96" s="89" t="s">
        <v>712</v>
      </c>
      <c r="S96" s="89" t="s">
        <v>223</v>
      </c>
      <c r="T96" s="89" t="s">
        <v>352</v>
      </c>
      <c r="U96" s="89" t="s">
        <v>653</v>
      </c>
    </row>
    <row r="97" spans="1:21" s="88" customFormat="1" ht="15.75" customHeight="1">
      <c r="A97" s="89" t="s">
        <v>327</v>
      </c>
      <c r="B97" s="89" t="s">
        <v>630</v>
      </c>
      <c r="C97" s="90" t="s">
        <v>555</v>
      </c>
      <c r="D97" s="89" t="s">
        <v>556</v>
      </c>
      <c r="E97" s="91" t="s">
        <v>557</v>
      </c>
      <c r="F97" s="91" t="s">
        <v>54</v>
      </c>
      <c r="G97" s="89" t="s">
        <v>221</v>
      </c>
      <c r="H97" s="92">
        <v>10000000</v>
      </c>
      <c r="I97" s="92">
        <v>13067499.961973574</v>
      </c>
      <c r="J97" s="92">
        <v>12580499.946</v>
      </c>
      <c r="K97" s="92" t="s">
        <v>212</v>
      </c>
      <c r="L97" s="92">
        <v>13067499.962</v>
      </c>
      <c r="M97" s="92">
        <v>1189800649.649</v>
      </c>
      <c r="N97" s="92" t="s">
        <v>212</v>
      </c>
      <c r="O97" s="92">
        <v>1296687699.635</v>
      </c>
      <c r="P97" s="92">
        <v>10000000</v>
      </c>
      <c r="Q97" s="89" t="s">
        <v>636</v>
      </c>
      <c r="R97" s="89" t="s">
        <v>712</v>
      </c>
      <c r="S97" s="89" t="s">
        <v>596</v>
      </c>
      <c r="T97" s="89" t="s">
        <v>352</v>
      </c>
      <c r="U97" s="89" t="s">
        <v>653</v>
      </c>
    </row>
    <row r="98" spans="1:21" s="88" customFormat="1" ht="15.75" customHeight="1">
      <c r="A98" s="89" t="s">
        <v>327</v>
      </c>
      <c r="B98" s="89" t="s">
        <v>630</v>
      </c>
      <c r="C98" s="90">
        <v>10218</v>
      </c>
      <c r="D98" s="89" t="s">
        <v>524</v>
      </c>
      <c r="E98" s="91" t="s">
        <v>416</v>
      </c>
      <c r="F98" s="91" t="s">
        <v>263</v>
      </c>
      <c r="G98" s="89" t="s">
        <v>221</v>
      </c>
      <c r="H98" s="92">
        <v>5000000</v>
      </c>
      <c r="I98" s="92">
        <v>6533749.980986787</v>
      </c>
      <c r="J98" s="92">
        <v>531777.418</v>
      </c>
      <c r="K98" s="92" t="s">
        <v>212</v>
      </c>
      <c r="L98" s="92">
        <v>552362.897</v>
      </c>
      <c r="M98" s="92">
        <v>50292843.716</v>
      </c>
      <c r="N98" s="92" t="s">
        <v>212</v>
      </c>
      <c r="O98" s="92">
        <v>54810956.646</v>
      </c>
      <c r="P98" s="92">
        <v>422699.75</v>
      </c>
      <c r="Q98" s="89" t="s">
        <v>636</v>
      </c>
      <c r="R98" s="89" t="s">
        <v>712</v>
      </c>
      <c r="S98" s="89" t="s">
        <v>596</v>
      </c>
      <c r="T98" s="89" t="s">
        <v>248</v>
      </c>
      <c r="U98" s="89" t="s">
        <v>653</v>
      </c>
    </row>
    <row r="99" spans="1:21" s="88" customFormat="1" ht="15.75" customHeight="1">
      <c r="A99" s="89" t="s">
        <v>327</v>
      </c>
      <c r="B99" s="89" t="s">
        <v>630</v>
      </c>
      <c r="C99" s="90">
        <v>10231</v>
      </c>
      <c r="D99" s="89" t="s">
        <v>35</v>
      </c>
      <c r="E99" s="91" t="s">
        <v>36</v>
      </c>
      <c r="F99" s="91" t="s">
        <v>37</v>
      </c>
      <c r="G99" s="89" t="s">
        <v>221</v>
      </c>
      <c r="H99" s="92">
        <v>950000</v>
      </c>
      <c r="I99" s="92">
        <v>1241412.4963874896</v>
      </c>
      <c r="J99" s="92">
        <v>1184521.766</v>
      </c>
      <c r="K99" s="92">
        <v>72597.551</v>
      </c>
      <c r="L99" s="92">
        <v>1158834.508</v>
      </c>
      <c r="M99" s="92">
        <v>112026133.482</v>
      </c>
      <c r="N99" s="92">
        <v>7076446.802</v>
      </c>
      <c r="O99" s="92">
        <v>114991119.721</v>
      </c>
      <c r="P99" s="92">
        <v>886806.59</v>
      </c>
      <c r="Q99" s="89" t="s">
        <v>636</v>
      </c>
      <c r="R99" s="89" t="s">
        <v>712</v>
      </c>
      <c r="S99" s="89" t="s">
        <v>596</v>
      </c>
      <c r="T99" s="89" t="s">
        <v>248</v>
      </c>
      <c r="U99" s="89" t="s">
        <v>653</v>
      </c>
    </row>
    <row r="100" spans="1:21" s="88" customFormat="1" ht="15.75" customHeight="1">
      <c r="A100" s="89" t="s">
        <v>327</v>
      </c>
      <c r="B100" s="89" t="s">
        <v>629</v>
      </c>
      <c r="C100" s="90">
        <v>200465039</v>
      </c>
      <c r="D100" s="89" t="s">
        <v>328</v>
      </c>
      <c r="E100" s="91" t="s">
        <v>329</v>
      </c>
      <c r="F100" s="91" t="s">
        <v>736</v>
      </c>
      <c r="G100" s="89" t="s">
        <v>221</v>
      </c>
      <c r="H100" s="92">
        <v>4500000</v>
      </c>
      <c r="I100" s="92">
        <v>5880374.982888109</v>
      </c>
      <c r="J100" s="92">
        <v>5259535.903</v>
      </c>
      <c r="K100" s="92">
        <v>890662.04</v>
      </c>
      <c r="L100" s="92">
        <v>4556632.271</v>
      </c>
      <c r="M100" s="92">
        <v>497420552.499</v>
      </c>
      <c r="N100" s="92">
        <v>86206315.35</v>
      </c>
      <c r="O100" s="92">
        <v>452154508.122</v>
      </c>
      <c r="P100" s="92">
        <v>3486996.2</v>
      </c>
      <c r="Q100" s="89" t="s">
        <v>636</v>
      </c>
      <c r="R100" s="89" t="s">
        <v>712</v>
      </c>
      <c r="S100" s="89" t="s">
        <v>330</v>
      </c>
      <c r="T100" s="89" t="s">
        <v>34</v>
      </c>
      <c r="U100" s="89" t="s">
        <v>653</v>
      </c>
    </row>
    <row r="101" spans="1:21" s="88" customFormat="1" ht="15.75" customHeight="1">
      <c r="A101" s="89" t="s">
        <v>327</v>
      </c>
      <c r="B101" s="89" t="s">
        <v>629</v>
      </c>
      <c r="C101" s="90" t="s">
        <v>324</v>
      </c>
      <c r="D101" s="89" t="s">
        <v>325</v>
      </c>
      <c r="E101" s="91" t="s">
        <v>326</v>
      </c>
      <c r="F101" s="91" t="s">
        <v>259</v>
      </c>
      <c r="G101" s="89" t="s">
        <v>221</v>
      </c>
      <c r="H101" s="92">
        <v>41747060.16</v>
      </c>
      <c r="I101" s="92">
        <v>54552970.70533085</v>
      </c>
      <c r="J101" s="92">
        <v>10116378.758</v>
      </c>
      <c r="K101" s="92" t="s">
        <v>212</v>
      </c>
      <c r="L101" s="92">
        <v>10507990.907</v>
      </c>
      <c r="M101" s="92">
        <v>956756414.305</v>
      </c>
      <c r="N101" s="92" t="s">
        <v>212</v>
      </c>
      <c r="O101" s="92">
        <v>1042707679.09</v>
      </c>
      <c r="P101" s="92">
        <v>8041316.96</v>
      </c>
      <c r="Q101" s="89" t="s">
        <v>636</v>
      </c>
      <c r="R101" s="89" t="s">
        <v>712</v>
      </c>
      <c r="S101" s="89" t="s">
        <v>596</v>
      </c>
      <c r="T101" s="89" t="s">
        <v>244</v>
      </c>
      <c r="U101" s="89" t="s">
        <v>653</v>
      </c>
    </row>
    <row r="102" spans="1:21" s="88" customFormat="1" ht="15.75" customHeight="1">
      <c r="A102" s="89" t="s">
        <v>327</v>
      </c>
      <c r="B102" s="89" t="s">
        <v>629</v>
      </c>
      <c r="C102" s="90" t="s">
        <v>337</v>
      </c>
      <c r="D102" s="89" t="s">
        <v>338</v>
      </c>
      <c r="E102" s="91" t="s">
        <v>339</v>
      </c>
      <c r="F102" s="91" t="s">
        <v>185</v>
      </c>
      <c r="G102" s="89" t="s">
        <v>221</v>
      </c>
      <c r="H102" s="92">
        <v>11291104.59</v>
      </c>
      <c r="I102" s="92">
        <v>14754650.880046465</v>
      </c>
      <c r="J102" s="92">
        <v>14120090.572</v>
      </c>
      <c r="K102" s="92" t="s">
        <v>212</v>
      </c>
      <c r="L102" s="92">
        <v>14666689.226</v>
      </c>
      <c r="M102" s="92">
        <v>1335407416.837</v>
      </c>
      <c r="N102" s="92" t="s">
        <v>212</v>
      </c>
      <c r="O102" s="92">
        <v>1455375210.902</v>
      </c>
      <c r="P102" s="92">
        <v>11223791.29</v>
      </c>
      <c r="Q102" s="89" t="s">
        <v>636</v>
      </c>
      <c r="R102" s="89" t="s">
        <v>712</v>
      </c>
      <c r="S102" s="89" t="s">
        <v>596</v>
      </c>
      <c r="T102" s="89" t="s">
        <v>244</v>
      </c>
      <c r="U102" s="89" t="s">
        <v>653</v>
      </c>
    </row>
    <row r="103" spans="1:21" s="88" customFormat="1" ht="15.75" customHeight="1">
      <c r="A103" s="89" t="s">
        <v>327</v>
      </c>
      <c r="B103" s="89" t="s">
        <v>629</v>
      </c>
      <c r="C103" s="90" t="s">
        <v>331</v>
      </c>
      <c r="D103" s="89" t="s">
        <v>332</v>
      </c>
      <c r="E103" s="91" t="s">
        <v>711</v>
      </c>
      <c r="F103" s="91" t="s">
        <v>185</v>
      </c>
      <c r="G103" s="89" t="s">
        <v>221</v>
      </c>
      <c r="H103" s="92">
        <v>16701660.86</v>
      </c>
      <c r="I103" s="92">
        <v>21824895.26529455</v>
      </c>
      <c r="J103" s="92">
        <v>18793672.404</v>
      </c>
      <c r="K103" s="92">
        <v>2236470.19</v>
      </c>
      <c r="L103" s="92">
        <v>17313698.875</v>
      </c>
      <c r="M103" s="92">
        <v>1777411369.293</v>
      </c>
      <c r="N103" s="92">
        <v>218052806.68</v>
      </c>
      <c r="O103" s="92">
        <v>1718037913.228</v>
      </c>
      <c r="P103" s="92">
        <v>13249434.8</v>
      </c>
      <c r="Q103" s="89" t="s">
        <v>636</v>
      </c>
      <c r="R103" s="89" t="s">
        <v>712</v>
      </c>
      <c r="S103" s="89" t="s">
        <v>223</v>
      </c>
      <c r="T103" s="89" t="s">
        <v>352</v>
      </c>
      <c r="U103" s="89" t="s">
        <v>653</v>
      </c>
    </row>
    <row r="104" spans="1:21" s="88" customFormat="1" ht="15.75" customHeight="1">
      <c r="A104" s="89" t="s">
        <v>327</v>
      </c>
      <c r="B104" s="89" t="s">
        <v>629</v>
      </c>
      <c r="C104" s="90" t="s">
        <v>333</v>
      </c>
      <c r="D104" s="89" t="s">
        <v>334</v>
      </c>
      <c r="E104" s="91" t="s">
        <v>335</v>
      </c>
      <c r="F104" s="91" t="s">
        <v>491</v>
      </c>
      <c r="G104" s="89" t="s">
        <v>221</v>
      </c>
      <c r="H104" s="92">
        <v>97080115.36</v>
      </c>
      <c r="I104" s="92">
        <v>126859440.37751903</v>
      </c>
      <c r="J104" s="92">
        <v>120009144.942</v>
      </c>
      <c r="K104" s="92">
        <v>1353456.03</v>
      </c>
      <c r="L104" s="92">
        <v>123289676.066</v>
      </c>
      <c r="M104" s="92">
        <v>11349863616.75</v>
      </c>
      <c r="N104" s="92">
        <v>130466969.77</v>
      </c>
      <c r="O104" s="92">
        <v>12234031521.879</v>
      </c>
      <c r="P104" s="92">
        <v>94348327.09</v>
      </c>
      <c r="Q104" s="89" t="s">
        <v>636</v>
      </c>
      <c r="R104" s="89" t="s">
        <v>712</v>
      </c>
      <c r="S104" s="89" t="s">
        <v>596</v>
      </c>
      <c r="T104" s="89" t="s">
        <v>248</v>
      </c>
      <c r="U104" s="89" t="s">
        <v>653</v>
      </c>
    </row>
    <row r="105" spans="1:21" s="88" customFormat="1" ht="15.75" customHeight="1">
      <c r="A105" s="89" t="s">
        <v>340</v>
      </c>
      <c r="B105" s="89" t="s">
        <v>630</v>
      </c>
      <c r="C105" s="90" t="s">
        <v>835</v>
      </c>
      <c r="D105" s="89" t="s">
        <v>836</v>
      </c>
      <c r="E105" s="91" t="s">
        <v>837</v>
      </c>
      <c r="F105" s="91" t="s">
        <v>420</v>
      </c>
      <c r="G105" s="89" t="s">
        <v>217</v>
      </c>
      <c r="H105" s="92">
        <v>10000000</v>
      </c>
      <c r="I105" s="92">
        <v>10000000</v>
      </c>
      <c r="J105" s="92" t="s">
        <v>212</v>
      </c>
      <c r="K105" s="92">
        <v>1737414</v>
      </c>
      <c r="L105" s="92">
        <v>8262586</v>
      </c>
      <c r="M105" s="92" t="s">
        <v>212</v>
      </c>
      <c r="N105" s="92">
        <v>170610944.33</v>
      </c>
      <c r="O105" s="92">
        <v>819896205.438</v>
      </c>
      <c r="P105" s="92">
        <v>8262586</v>
      </c>
      <c r="Q105" s="89" t="s">
        <v>636</v>
      </c>
      <c r="R105" s="89" t="s">
        <v>712</v>
      </c>
      <c r="S105" s="89" t="s">
        <v>228</v>
      </c>
      <c r="T105" s="89" t="s">
        <v>551</v>
      </c>
      <c r="U105" s="89" t="s">
        <v>648</v>
      </c>
    </row>
    <row r="106" spans="1:21" s="88" customFormat="1" ht="15.75" customHeight="1">
      <c r="A106" s="89" t="s">
        <v>340</v>
      </c>
      <c r="B106" s="89" t="s">
        <v>630</v>
      </c>
      <c r="C106" s="90" t="s">
        <v>823</v>
      </c>
      <c r="D106" s="89" t="s">
        <v>824</v>
      </c>
      <c r="E106" s="91" t="s">
        <v>825</v>
      </c>
      <c r="F106" s="91" t="s">
        <v>420</v>
      </c>
      <c r="G106" s="89" t="s">
        <v>217</v>
      </c>
      <c r="H106" s="92">
        <v>5000000</v>
      </c>
      <c r="I106" s="92">
        <v>5000000</v>
      </c>
      <c r="J106" s="92" t="s">
        <v>212</v>
      </c>
      <c r="K106" s="92">
        <v>1031804</v>
      </c>
      <c r="L106" s="92">
        <v>3968196</v>
      </c>
      <c r="M106" s="92" t="s">
        <v>212</v>
      </c>
      <c r="N106" s="92">
        <v>101185313.66</v>
      </c>
      <c r="O106" s="92">
        <v>393763991.423</v>
      </c>
      <c r="P106" s="92">
        <v>3968196</v>
      </c>
      <c r="Q106" s="89" t="s">
        <v>636</v>
      </c>
      <c r="R106" s="89" t="s">
        <v>712</v>
      </c>
      <c r="S106" s="89" t="s">
        <v>232</v>
      </c>
      <c r="T106" s="89" t="s">
        <v>551</v>
      </c>
      <c r="U106" s="89" t="s">
        <v>648</v>
      </c>
    </row>
    <row r="107" spans="1:21" s="88" customFormat="1" ht="15.75" customHeight="1">
      <c r="A107" s="89" t="s">
        <v>340</v>
      </c>
      <c r="B107" s="89" t="s">
        <v>630</v>
      </c>
      <c r="C107" s="90" t="s">
        <v>107</v>
      </c>
      <c r="D107" s="89" t="s">
        <v>108</v>
      </c>
      <c r="E107" s="91" t="s">
        <v>109</v>
      </c>
      <c r="F107" s="91" t="s">
        <v>267</v>
      </c>
      <c r="G107" s="89" t="s">
        <v>217</v>
      </c>
      <c r="H107" s="92">
        <v>6000000</v>
      </c>
      <c r="I107" s="92">
        <v>6000000</v>
      </c>
      <c r="J107" s="92">
        <v>4554459</v>
      </c>
      <c r="K107" s="92">
        <v>2025598.92</v>
      </c>
      <c r="L107" s="92">
        <v>2528860.08</v>
      </c>
      <c r="M107" s="92">
        <v>430737911.875</v>
      </c>
      <c r="N107" s="92">
        <v>197061742.37</v>
      </c>
      <c r="O107" s="92">
        <v>250938723.503</v>
      </c>
      <c r="P107" s="92">
        <v>2528860.08</v>
      </c>
      <c r="Q107" s="89" t="s">
        <v>636</v>
      </c>
      <c r="R107" s="89" t="s">
        <v>712</v>
      </c>
      <c r="S107" s="89" t="s">
        <v>232</v>
      </c>
      <c r="T107" s="89" t="s">
        <v>817</v>
      </c>
      <c r="U107" s="89" t="s">
        <v>648</v>
      </c>
    </row>
    <row r="108" spans="1:21" s="88" customFormat="1" ht="15.75" customHeight="1">
      <c r="A108" s="89" t="s">
        <v>340</v>
      </c>
      <c r="B108" s="89" t="s">
        <v>630</v>
      </c>
      <c r="C108" s="90" t="s">
        <v>113</v>
      </c>
      <c r="D108" s="89" t="s">
        <v>114</v>
      </c>
      <c r="E108" s="91" t="s">
        <v>109</v>
      </c>
      <c r="F108" s="91" t="s">
        <v>420</v>
      </c>
      <c r="G108" s="89" t="s">
        <v>217</v>
      </c>
      <c r="H108" s="92">
        <v>20000000</v>
      </c>
      <c r="I108" s="92">
        <v>20000000</v>
      </c>
      <c r="J108" s="92">
        <v>17283626.94</v>
      </c>
      <c r="K108" s="92">
        <v>2269581.84</v>
      </c>
      <c r="L108" s="92">
        <v>15014045.1</v>
      </c>
      <c r="M108" s="92">
        <v>1634598835.508</v>
      </c>
      <c r="N108" s="92">
        <v>217949643.991</v>
      </c>
      <c r="O108" s="92">
        <v>1489843325.777</v>
      </c>
      <c r="P108" s="92">
        <v>15014045.1</v>
      </c>
      <c r="Q108" s="89" t="s">
        <v>636</v>
      </c>
      <c r="R108" s="89" t="s">
        <v>712</v>
      </c>
      <c r="S108" s="89" t="s">
        <v>232</v>
      </c>
      <c r="T108" s="89" t="s">
        <v>817</v>
      </c>
      <c r="U108" s="89" t="s">
        <v>648</v>
      </c>
    </row>
    <row r="109" spans="1:21" s="88" customFormat="1" ht="15.75" customHeight="1">
      <c r="A109" s="89" t="s">
        <v>340</v>
      </c>
      <c r="B109" s="89" t="s">
        <v>630</v>
      </c>
      <c r="C109" s="90" t="s">
        <v>812</v>
      </c>
      <c r="D109" s="89" t="s">
        <v>813</v>
      </c>
      <c r="E109" s="91" t="s">
        <v>814</v>
      </c>
      <c r="F109" s="91" t="s">
        <v>420</v>
      </c>
      <c r="G109" s="89" t="s">
        <v>217</v>
      </c>
      <c r="H109" s="92">
        <v>16000000</v>
      </c>
      <c r="I109" s="92">
        <v>16000000</v>
      </c>
      <c r="J109" s="92" t="s">
        <v>212</v>
      </c>
      <c r="K109" s="92">
        <v>6705000</v>
      </c>
      <c r="L109" s="92">
        <v>9295000</v>
      </c>
      <c r="M109" s="92" t="s">
        <v>212</v>
      </c>
      <c r="N109" s="92">
        <v>658205041.5</v>
      </c>
      <c r="O109" s="92">
        <v>922342621.25</v>
      </c>
      <c r="P109" s="92">
        <v>9295000</v>
      </c>
      <c r="Q109" s="89" t="s">
        <v>636</v>
      </c>
      <c r="R109" s="89" t="s">
        <v>712</v>
      </c>
      <c r="S109" s="89" t="s">
        <v>223</v>
      </c>
      <c r="T109" s="89" t="s">
        <v>134</v>
      </c>
      <c r="U109" s="89" t="s">
        <v>648</v>
      </c>
    </row>
    <row r="110" spans="1:21" s="88" customFormat="1" ht="15.75" customHeight="1">
      <c r="A110" s="89" t="s">
        <v>340</v>
      </c>
      <c r="B110" s="89" t="s">
        <v>630</v>
      </c>
      <c r="C110" s="90" t="s">
        <v>562</v>
      </c>
      <c r="D110" s="89" t="s">
        <v>563</v>
      </c>
      <c r="E110" s="91" t="s">
        <v>561</v>
      </c>
      <c r="F110" s="91" t="s">
        <v>420</v>
      </c>
      <c r="G110" s="89" t="s">
        <v>217</v>
      </c>
      <c r="H110" s="92">
        <v>12000000</v>
      </c>
      <c r="I110" s="92">
        <v>12000000</v>
      </c>
      <c r="J110" s="92">
        <v>12000000</v>
      </c>
      <c r="K110" s="92">
        <v>1506834.4</v>
      </c>
      <c r="L110" s="92">
        <v>10493165.6</v>
      </c>
      <c r="M110" s="92">
        <v>1134899873.4</v>
      </c>
      <c r="N110" s="92">
        <v>142275548</v>
      </c>
      <c r="O110" s="92">
        <v>1041236564.251</v>
      </c>
      <c r="P110" s="92">
        <v>10493165.6</v>
      </c>
      <c r="Q110" s="89" t="s">
        <v>636</v>
      </c>
      <c r="R110" s="89" t="s">
        <v>712</v>
      </c>
      <c r="S110" s="89" t="s">
        <v>223</v>
      </c>
      <c r="T110" s="89" t="s">
        <v>134</v>
      </c>
      <c r="U110" s="89" t="s">
        <v>648</v>
      </c>
    </row>
    <row r="111" spans="1:21" s="88" customFormat="1" ht="15.75" customHeight="1">
      <c r="A111" s="89" t="s">
        <v>340</v>
      </c>
      <c r="B111" s="89" t="s">
        <v>630</v>
      </c>
      <c r="C111" s="90" t="s">
        <v>564</v>
      </c>
      <c r="D111" s="89" t="s">
        <v>565</v>
      </c>
      <c r="E111" s="91" t="s">
        <v>561</v>
      </c>
      <c r="F111" s="91" t="s">
        <v>420</v>
      </c>
      <c r="G111" s="89" t="s">
        <v>217</v>
      </c>
      <c r="H111" s="92">
        <v>7000000</v>
      </c>
      <c r="I111" s="92">
        <v>7000000</v>
      </c>
      <c r="J111" s="92">
        <v>6500000</v>
      </c>
      <c r="K111" s="92">
        <v>5929.61</v>
      </c>
      <c r="L111" s="92">
        <v>6494070.39</v>
      </c>
      <c r="M111" s="92">
        <v>614737431.425</v>
      </c>
      <c r="N111" s="92">
        <v>582198.479</v>
      </c>
      <c r="O111" s="92">
        <v>644406444.981</v>
      </c>
      <c r="P111" s="92">
        <v>6494070.39</v>
      </c>
      <c r="Q111" s="89" t="s">
        <v>636</v>
      </c>
      <c r="R111" s="89" t="s">
        <v>712</v>
      </c>
      <c r="S111" s="89" t="s">
        <v>225</v>
      </c>
      <c r="T111" s="89" t="s">
        <v>134</v>
      </c>
      <c r="U111" s="89" t="s">
        <v>648</v>
      </c>
    </row>
    <row r="112" spans="1:21" s="88" customFormat="1" ht="15.75" customHeight="1">
      <c r="A112" s="89" t="s">
        <v>340</v>
      </c>
      <c r="B112" s="89" t="s">
        <v>630</v>
      </c>
      <c r="C112" s="90" t="s">
        <v>115</v>
      </c>
      <c r="D112" s="89" t="s">
        <v>116</v>
      </c>
      <c r="E112" s="91" t="s">
        <v>741</v>
      </c>
      <c r="F112" s="91" t="s">
        <v>117</v>
      </c>
      <c r="G112" s="89" t="s">
        <v>217</v>
      </c>
      <c r="H112" s="92">
        <v>380000</v>
      </c>
      <c r="I112" s="92">
        <v>380000</v>
      </c>
      <c r="J112" s="92">
        <v>310000</v>
      </c>
      <c r="K112" s="92">
        <v>142987</v>
      </c>
      <c r="L112" s="92">
        <v>167013</v>
      </c>
      <c r="M112" s="92">
        <v>29318246.729</v>
      </c>
      <c r="N112" s="92">
        <v>13760940</v>
      </c>
      <c r="O112" s="92">
        <v>16572695.88</v>
      </c>
      <c r="P112" s="92">
        <v>167013</v>
      </c>
      <c r="Q112" s="89" t="s">
        <v>636</v>
      </c>
      <c r="R112" s="89" t="s">
        <v>712</v>
      </c>
      <c r="S112" s="89" t="s">
        <v>222</v>
      </c>
      <c r="T112" s="89" t="s">
        <v>118</v>
      </c>
      <c r="U112" s="89" t="s">
        <v>648</v>
      </c>
    </row>
    <row r="113" spans="1:21" s="88" customFormat="1" ht="15.75" customHeight="1">
      <c r="A113" s="89" t="s">
        <v>340</v>
      </c>
      <c r="B113" s="89" t="s">
        <v>630</v>
      </c>
      <c r="C113" s="90" t="s">
        <v>815</v>
      </c>
      <c r="D113" s="89" t="s">
        <v>816</v>
      </c>
      <c r="E113" s="91" t="s">
        <v>146</v>
      </c>
      <c r="F113" s="91" t="s">
        <v>420</v>
      </c>
      <c r="G113" s="89" t="s">
        <v>217</v>
      </c>
      <c r="H113" s="92">
        <v>18000000</v>
      </c>
      <c r="I113" s="92">
        <v>18000000</v>
      </c>
      <c r="J113" s="92" t="s">
        <v>212</v>
      </c>
      <c r="K113" s="92">
        <v>885391</v>
      </c>
      <c r="L113" s="92">
        <v>17114609</v>
      </c>
      <c r="M113" s="92" t="s">
        <v>212</v>
      </c>
      <c r="N113" s="92">
        <v>87001707.07</v>
      </c>
      <c r="O113" s="92">
        <v>1698282229.879</v>
      </c>
      <c r="P113" s="92">
        <v>17114609</v>
      </c>
      <c r="Q113" s="89" t="s">
        <v>636</v>
      </c>
      <c r="R113" s="89" t="s">
        <v>712</v>
      </c>
      <c r="S113" s="89" t="s">
        <v>223</v>
      </c>
      <c r="T113" s="89" t="s">
        <v>786</v>
      </c>
      <c r="U113" s="89" t="s">
        <v>648</v>
      </c>
    </row>
    <row r="114" spans="1:21" s="88" customFormat="1" ht="15.75" customHeight="1">
      <c r="A114" s="89" t="s">
        <v>340</v>
      </c>
      <c r="B114" s="89" t="s">
        <v>630</v>
      </c>
      <c r="C114" s="90" t="s">
        <v>559</v>
      </c>
      <c r="D114" s="89" t="s">
        <v>560</v>
      </c>
      <c r="E114" s="91" t="s">
        <v>561</v>
      </c>
      <c r="F114" s="91" t="s">
        <v>420</v>
      </c>
      <c r="G114" s="89" t="s">
        <v>217</v>
      </c>
      <c r="H114" s="92">
        <v>16000000</v>
      </c>
      <c r="I114" s="92">
        <v>16000000</v>
      </c>
      <c r="J114" s="92">
        <v>16000000</v>
      </c>
      <c r="K114" s="92">
        <v>3000000</v>
      </c>
      <c r="L114" s="92">
        <v>13000000</v>
      </c>
      <c r="M114" s="92">
        <v>1513199831.2</v>
      </c>
      <c r="N114" s="92">
        <v>283620900</v>
      </c>
      <c r="O114" s="92">
        <v>1289989680.07</v>
      </c>
      <c r="P114" s="92">
        <v>13000000</v>
      </c>
      <c r="Q114" s="89" t="s">
        <v>636</v>
      </c>
      <c r="R114" s="89" t="s">
        <v>712</v>
      </c>
      <c r="S114" s="89" t="s">
        <v>330</v>
      </c>
      <c r="T114" s="89" t="s">
        <v>786</v>
      </c>
      <c r="U114" s="89" t="s">
        <v>648</v>
      </c>
    </row>
    <row r="115" spans="1:21" s="88" customFormat="1" ht="15.75" customHeight="1">
      <c r="A115" s="89" t="s">
        <v>340</v>
      </c>
      <c r="B115" s="89" t="s">
        <v>630</v>
      </c>
      <c r="C115" s="90" t="s">
        <v>818</v>
      </c>
      <c r="D115" s="89" t="s">
        <v>819</v>
      </c>
      <c r="E115" s="91" t="s">
        <v>820</v>
      </c>
      <c r="F115" s="91" t="s">
        <v>821</v>
      </c>
      <c r="G115" s="89" t="s">
        <v>217</v>
      </c>
      <c r="H115" s="92">
        <v>445000</v>
      </c>
      <c r="I115" s="92">
        <v>445000</v>
      </c>
      <c r="J115" s="92" t="s">
        <v>212</v>
      </c>
      <c r="K115" s="92">
        <v>100000</v>
      </c>
      <c r="L115" s="92">
        <v>345000</v>
      </c>
      <c r="M115" s="92" t="s">
        <v>212</v>
      </c>
      <c r="N115" s="92">
        <v>9693003.203</v>
      </c>
      <c r="O115" s="92">
        <v>34234341.51</v>
      </c>
      <c r="P115" s="92">
        <v>345000</v>
      </c>
      <c r="Q115" s="89" t="s">
        <v>636</v>
      </c>
      <c r="R115" s="89" t="s">
        <v>712</v>
      </c>
      <c r="S115" s="89" t="s">
        <v>232</v>
      </c>
      <c r="T115" s="89" t="s">
        <v>822</v>
      </c>
      <c r="U115" s="89" t="s">
        <v>648</v>
      </c>
    </row>
    <row r="116" spans="1:21" s="88" customFormat="1" ht="15.75" customHeight="1">
      <c r="A116" s="89" t="s">
        <v>340</v>
      </c>
      <c r="B116" s="89" t="s">
        <v>630</v>
      </c>
      <c r="C116" s="90" t="s">
        <v>987</v>
      </c>
      <c r="D116" s="89" t="s">
        <v>988</v>
      </c>
      <c r="E116" s="91" t="s">
        <v>989</v>
      </c>
      <c r="F116" s="91" t="s">
        <v>277</v>
      </c>
      <c r="G116" s="89" t="s">
        <v>217</v>
      </c>
      <c r="H116" s="92">
        <v>1977640</v>
      </c>
      <c r="I116" s="92">
        <v>1977640</v>
      </c>
      <c r="J116" s="92">
        <v>244868</v>
      </c>
      <c r="K116" s="92">
        <v>244868</v>
      </c>
      <c r="L116" s="92" t="s">
        <v>212</v>
      </c>
      <c r="M116" s="92">
        <v>23158388.517</v>
      </c>
      <c r="N116" s="92">
        <v>23491421.49</v>
      </c>
      <c r="O116" s="92" t="s">
        <v>212</v>
      </c>
      <c r="P116" s="92" t="s">
        <v>212</v>
      </c>
      <c r="Q116" s="89" t="s">
        <v>636</v>
      </c>
      <c r="R116" s="89" t="s">
        <v>712</v>
      </c>
      <c r="S116" s="89" t="s">
        <v>223</v>
      </c>
      <c r="T116" s="89" t="s">
        <v>352</v>
      </c>
      <c r="U116" s="89" t="s">
        <v>648</v>
      </c>
    </row>
    <row r="117" spans="1:21" s="88" customFormat="1" ht="15.75" customHeight="1">
      <c r="A117" s="89" t="s">
        <v>340</v>
      </c>
      <c r="B117" s="89" t="s">
        <v>630</v>
      </c>
      <c r="C117" s="90" t="s">
        <v>990</v>
      </c>
      <c r="D117" s="89" t="s">
        <v>991</v>
      </c>
      <c r="E117" s="91" t="s">
        <v>992</v>
      </c>
      <c r="F117" s="91" t="s">
        <v>993</v>
      </c>
      <c r="G117" s="89" t="s">
        <v>217</v>
      </c>
      <c r="H117" s="92">
        <v>515769</v>
      </c>
      <c r="I117" s="92">
        <v>515769</v>
      </c>
      <c r="J117" s="92">
        <v>87707.18</v>
      </c>
      <c r="K117" s="92" t="s">
        <v>212</v>
      </c>
      <c r="L117" s="92">
        <v>87707.18</v>
      </c>
      <c r="M117" s="92">
        <v>8294905.623</v>
      </c>
      <c r="N117" s="92" t="s">
        <v>212</v>
      </c>
      <c r="O117" s="92">
        <v>8703181.313</v>
      </c>
      <c r="P117" s="92">
        <v>87707.18</v>
      </c>
      <c r="Q117" s="89" t="s">
        <v>636</v>
      </c>
      <c r="R117" s="89" t="s">
        <v>712</v>
      </c>
      <c r="S117" s="89" t="s">
        <v>505</v>
      </c>
      <c r="T117" s="89" t="s">
        <v>253</v>
      </c>
      <c r="U117" s="89" t="s">
        <v>648</v>
      </c>
    </row>
    <row r="118" spans="1:21" s="88" customFormat="1" ht="15.75" customHeight="1">
      <c r="A118" s="89" t="s">
        <v>340</v>
      </c>
      <c r="B118" s="89" t="s">
        <v>630</v>
      </c>
      <c r="C118" s="90" t="s">
        <v>110</v>
      </c>
      <c r="D118" s="89" t="s">
        <v>111</v>
      </c>
      <c r="E118" s="91" t="s">
        <v>112</v>
      </c>
      <c r="F118" s="91" t="s">
        <v>826</v>
      </c>
      <c r="G118" s="89" t="s">
        <v>217</v>
      </c>
      <c r="H118" s="92">
        <v>2755000</v>
      </c>
      <c r="I118" s="92">
        <v>2755000</v>
      </c>
      <c r="J118" s="92">
        <v>1474500</v>
      </c>
      <c r="K118" s="92">
        <v>1464840</v>
      </c>
      <c r="L118" s="92">
        <v>9660</v>
      </c>
      <c r="M118" s="92">
        <v>139450821.944</v>
      </c>
      <c r="N118" s="92">
        <v>143737464.521</v>
      </c>
      <c r="O118" s="92">
        <v>958561.562</v>
      </c>
      <c r="P118" s="92">
        <v>9660</v>
      </c>
      <c r="Q118" s="89" t="s">
        <v>636</v>
      </c>
      <c r="R118" s="89" t="s">
        <v>712</v>
      </c>
      <c r="S118" s="89" t="s">
        <v>228</v>
      </c>
      <c r="T118" s="89" t="s">
        <v>278</v>
      </c>
      <c r="U118" s="89" t="s">
        <v>648</v>
      </c>
    </row>
    <row r="119" spans="1:21" s="88" customFormat="1" ht="15.75" customHeight="1">
      <c r="A119" s="89" t="s">
        <v>340</v>
      </c>
      <c r="B119" s="89" t="s">
        <v>629</v>
      </c>
      <c r="C119" s="90" t="s">
        <v>23</v>
      </c>
      <c r="D119" s="89" t="s">
        <v>24</v>
      </c>
      <c r="E119" s="91" t="s">
        <v>25</v>
      </c>
      <c r="F119" s="91" t="s">
        <v>185</v>
      </c>
      <c r="G119" s="89" t="s">
        <v>217</v>
      </c>
      <c r="H119" s="92">
        <v>115800000</v>
      </c>
      <c r="I119" s="92">
        <v>115800000</v>
      </c>
      <c r="J119" s="92">
        <v>102521856.27</v>
      </c>
      <c r="K119" s="92">
        <v>28675871.49</v>
      </c>
      <c r="L119" s="92">
        <v>73845984.78</v>
      </c>
      <c r="M119" s="92">
        <v>9696003475.13</v>
      </c>
      <c r="N119" s="92">
        <v>2822914370.31</v>
      </c>
      <c r="O119" s="92">
        <v>7327735252.37</v>
      </c>
      <c r="P119" s="92">
        <v>73845984.78</v>
      </c>
      <c r="Q119" s="89" t="s">
        <v>636</v>
      </c>
      <c r="R119" s="89" t="s">
        <v>712</v>
      </c>
      <c r="S119" s="89" t="s">
        <v>649</v>
      </c>
      <c r="T119" s="89" t="s">
        <v>135</v>
      </c>
      <c r="U119" s="89" t="s">
        <v>648</v>
      </c>
    </row>
    <row r="120" spans="1:21" s="88" customFormat="1" ht="15.75" customHeight="1">
      <c r="A120" s="89" t="s">
        <v>340</v>
      </c>
      <c r="B120" s="89" t="s">
        <v>629</v>
      </c>
      <c r="C120" s="90" t="s">
        <v>345</v>
      </c>
      <c r="D120" s="89" t="s">
        <v>346</v>
      </c>
      <c r="E120" s="91" t="s">
        <v>347</v>
      </c>
      <c r="F120" s="91" t="s">
        <v>263</v>
      </c>
      <c r="G120" s="89" t="s">
        <v>217</v>
      </c>
      <c r="H120" s="92">
        <v>135846000</v>
      </c>
      <c r="I120" s="92">
        <v>135846000</v>
      </c>
      <c r="J120" s="92">
        <v>81115441.21</v>
      </c>
      <c r="K120" s="92">
        <v>22690326.64</v>
      </c>
      <c r="L120" s="92">
        <v>58425114.57</v>
      </c>
      <c r="M120" s="92">
        <v>7671491996.668</v>
      </c>
      <c r="N120" s="92">
        <v>2205603880.91</v>
      </c>
      <c r="O120" s="92">
        <v>5797522680.939</v>
      </c>
      <c r="P120" s="92">
        <v>58425114.57</v>
      </c>
      <c r="Q120" s="89" t="s">
        <v>636</v>
      </c>
      <c r="R120" s="89" t="s">
        <v>712</v>
      </c>
      <c r="S120" s="89" t="s">
        <v>596</v>
      </c>
      <c r="T120" s="89" t="s">
        <v>244</v>
      </c>
      <c r="U120" s="89" t="s">
        <v>648</v>
      </c>
    </row>
    <row r="121" spans="1:21" s="88" customFormat="1" ht="15.75" customHeight="1">
      <c r="A121" s="89" t="s">
        <v>340</v>
      </c>
      <c r="B121" s="89" t="s">
        <v>629</v>
      </c>
      <c r="C121" s="90" t="s">
        <v>342</v>
      </c>
      <c r="D121" s="89" t="s">
        <v>343</v>
      </c>
      <c r="E121" s="91" t="s">
        <v>344</v>
      </c>
      <c r="F121" s="91" t="s">
        <v>42</v>
      </c>
      <c r="G121" s="89" t="s">
        <v>217</v>
      </c>
      <c r="H121" s="92">
        <v>50000000</v>
      </c>
      <c r="I121" s="92">
        <v>50000000</v>
      </c>
      <c r="J121" s="92">
        <v>10167547.79</v>
      </c>
      <c r="K121" s="92">
        <v>8302782.23</v>
      </c>
      <c r="L121" s="92">
        <v>1864765.56</v>
      </c>
      <c r="M121" s="92">
        <v>961595724.972</v>
      </c>
      <c r="N121" s="92">
        <v>791729244.01</v>
      </c>
      <c r="O121" s="92">
        <v>185040640.627</v>
      </c>
      <c r="P121" s="92">
        <v>1864765.56</v>
      </c>
      <c r="Q121" s="89" t="s">
        <v>636</v>
      </c>
      <c r="R121" s="89" t="s">
        <v>712</v>
      </c>
      <c r="S121" s="89" t="s">
        <v>225</v>
      </c>
      <c r="T121" s="89" t="s">
        <v>253</v>
      </c>
      <c r="U121" s="89" t="s">
        <v>648</v>
      </c>
    </row>
    <row r="122" spans="1:21" s="88" customFormat="1" ht="15.75" customHeight="1">
      <c r="A122" s="89" t="s">
        <v>340</v>
      </c>
      <c r="B122" s="89" t="s">
        <v>629</v>
      </c>
      <c r="C122" s="90" t="s">
        <v>161</v>
      </c>
      <c r="D122" s="89" t="s">
        <v>162</v>
      </c>
      <c r="E122" s="91" t="s">
        <v>163</v>
      </c>
      <c r="F122" s="91" t="s">
        <v>164</v>
      </c>
      <c r="G122" s="89" t="s">
        <v>217</v>
      </c>
      <c r="H122" s="92">
        <v>145600000</v>
      </c>
      <c r="I122" s="92">
        <v>145600000</v>
      </c>
      <c r="J122" s="92">
        <v>119516247.78</v>
      </c>
      <c r="K122" s="92">
        <v>24860479.89</v>
      </c>
      <c r="L122" s="92">
        <v>94655767.89</v>
      </c>
      <c r="M122" s="92">
        <v>11303247872.897</v>
      </c>
      <c r="N122" s="92">
        <v>2432600129.66</v>
      </c>
      <c r="O122" s="92">
        <v>9392689518.246</v>
      </c>
      <c r="P122" s="92">
        <v>94655767.89</v>
      </c>
      <c r="Q122" s="89" t="s">
        <v>636</v>
      </c>
      <c r="R122" s="89" t="s">
        <v>289</v>
      </c>
      <c r="S122" s="89" t="s">
        <v>341</v>
      </c>
      <c r="T122" s="89" t="s">
        <v>253</v>
      </c>
      <c r="U122" s="89" t="s">
        <v>648</v>
      </c>
    </row>
    <row r="123" spans="1:21" s="88" customFormat="1" ht="15.75" customHeight="1">
      <c r="A123" s="89" t="s">
        <v>340</v>
      </c>
      <c r="B123" s="89" t="s">
        <v>629</v>
      </c>
      <c r="C123" s="90" t="s">
        <v>831</v>
      </c>
      <c r="D123" s="89" t="s">
        <v>832</v>
      </c>
      <c r="E123" s="91" t="s">
        <v>833</v>
      </c>
      <c r="F123" s="91" t="s">
        <v>834</v>
      </c>
      <c r="G123" s="89" t="s">
        <v>217</v>
      </c>
      <c r="H123" s="92">
        <v>3000000</v>
      </c>
      <c r="I123" s="92">
        <v>3000000</v>
      </c>
      <c r="J123" s="92">
        <v>3000000</v>
      </c>
      <c r="K123" s="92">
        <v>160000</v>
      </c>
      <c r="L123" s="92">
        <v>2840000</v>
      </c>
      <c r="M123" s="92">
        <v>283724968.35</v>
      </c>
      <c r="N123" s="92">
        <v>15709592.47</v>
      </c>
      <c r="O123" s="92">
        <v>281813130.108</v>
      </c>
      <c r="P123" s="92">
        <v>2840000</v>
      </c>
      <c r="Q123" s="89" t="s">
        <v>636</v>
      </c>
      <c r="R123" s="89" t="s">
        <v>712</v>
      </c>
      <c r="S123" s="89" t="s">
        <v>232</v>
      </c>
      <c r="T123" s="89" t="s">
        <v>994</v>
      </c>
      <c r="U123" s="89" t="s">
        <v>648</v>
      </c>
    </row>
    <row r="124" spans="1:21" s="88" customFormat="1" ht="15.75" customHeight="1">
      <c r="A124" s="89" t="s">
        <v>340</v>
      </c>
      <c r="B124" s="89" t="s">
        <v>629</v>
      </c>
      <c r="C124" s="90" t="s">
        <v>827</v>
      </c>
      <c r="D124" s="89" t="s">
        <v>828</v>
      </c>
      <c r="E124" s="91" t="s">
        <v>829</v>
      </c>
      <c r="F124" s="91" t="s">
        <v>491</v>
      </c>
      <c r="G124" s="89" t="s">
        <v>217</v>
      </c>
      <c r="H124" s="92">
        <v>100000000</v>
      </c>
      <c r="I124" s="92">
        <v>100000000</v>
      </c>
      <c r="J124" s="92">
        <v>100000000</v>
      </c>
      <c r="K124" s="92">
        <v>250000</v>
      </c>
      <c r="L124" s="92">
        <v>99750000</v>
      </c>
      <c r="M124" s="92">
        <v>9457498945</v>
      </c>
      <c r="N124" s="92">
        <v>23970008.73</v>
      </c>
      <c r="O124" s="92">
        <v>9898190045.153</v>
      </c>
      <c r="P124" s="92">
        <v>99750000</v>
      </c>
      <c r="Q124" s="89" t="s">
        <v>636</v>
      </c>
      <c r="R124" s="89" t="s">
        <v>712</v>
      </c>
      <c r="S124" s="89" t="s">
        <v>596</v>
      </c>
      <c r="T124" s="89" t="s">
        <v>830</v>
      </c>
      <c r="U124" s="89" t="s">
        <v>648</v>
      </c>
    </row>
    <row r="125" spans="1:21" s="88" customFormat="1" ht="15.75" customHeight="1">
      <c r="A125" s="89" t="s">
        <v>340</v>
      </c>
      <c r="B125" s="89" t="s">
        <v>629</v>
      </c>
      <c r="C125" s="90" t="s">
        <v>566</v>
      </c>
      <c r="D125" s="89" t="s">
        <v>567</v>
      </c>
      <c r="E125" s="91" t="s">
        <v>561</v>
      </c>
      <c r="F125" s="91" t="s">
        <v>273</v>
      </c>
      <c r="G125" s="89" t="s">
        <v>217</v>
      </c>
      <c r="H125" s="92">
        <v>400000000</v>
      </c>
      <c r="I125" s="92">
        <v>400000000</v>
      </c>
      <c r="J125" s="92">
        <v>398997645.28</v>
      </c>
      <c r="K125" s="92">
        <v>16585.36</v>
      </c>
      <c r="L125" s="92">
        <v>398981059.92</v>
      </c>
      <c r="M125" s="92">
        <v>37735198092.931</v>
      </c>
      <c r="N125" s="92">
        <v>1626436.49</v>
      </c>
      <c r="O125" s="92">
        <v>39590880756.938</v>
      </c>
      <c r="P125" s="92">
        <v>398981059.92</v>
      </c>
      <c r="Q125" s="89" t="s">
        <v>636</v>
      </c>
      <c r="R125" s="89" t="s">
        <v>712</v>
      </c>
      <c r="S125" s="89" t="s">
        <v>596</v>
      </c>
      <c r="T125" s="89" t="s">
        <v>248</v>
      </c>
      <c r="U125" s="89" t="s">
        <v>648</v>
      </c>
    </row>
    <row r="126" spans="1:21" s="88" customFormat="1" ht="15.75" customHeight="1">
      <c r="A126" s="89" t="s">
        <v>348</v>
      </c>
      <c r="B126" s="89" t="s">
        <v>630</v>
      </c>
      <c r="C126" s="90" t="s">
        <v>995</v>
      </c>
      <c r="D126" s="89" t="s">
        <v>996</v>
      </c>
      <c r="E126" s="91" t="s">
        <v>997</v>
      </c>
      <c r="F126" s="91" t="s">
        <v>604</v>
      </c>
      <c r="G126" s="89" t="s">
        <v>217</v>
      </c>
      <c r="H126" s="92">
        <v>1323601.83</v>
      </c>
      <c r="I126" s="92">
        <v>1323601.83</v>
      </c>
      <c r="J126" s="92">
        <v>172143.02</v>
      </c>
      <c r="K126" s="92">
        <v>172143.02</v>
      </c>
      <c r="L126" s="92" t="s">
        <v>212</v>
      </c>
      <c r="M126" s="92">
        <v>16280424.3</v>
      </c>
      <c r="N126" s="92">
        <v>16461806.231</v>
      </c>
      <c r="O126" s="92" t="s">
        <v>212</v>
      </c>
      <c r="P126" s="92" t="s">
        <v>212</v>
      </c>
      <c r="Q126" s="89" t="s">
        <v>636</v>
      </c>
      <c r="R126" s="89" t="s">
        <v>712</v>
      </c>
      <c r="S126" s="89" t="s">
        <v>228</v>
      </c>
      <c r="T126" s="89" t="s">
        <v>551</v>
      </c>
      <c r="U126" s="89" t="s">
        <v>648</v>
      </c>
    </row>
    <row r="127" spans="1:21" s="88" customFormat="1" ht="15.75" customHeight="1">
      <c r="A127" s="89" t="s">
        <v>348</v>
      </c>
      <c r="B127" s="89" t="s">
        <v>630</v>
      </c>
      <c r="C127" s="90" t="s">
        <v>998</v>
      </c>
      <c r="D127" s="89" t="s">
        <v>999</v>
      </c>
      <c r="E127" s="91" t="s">
        <v>1000</v>
      </c>
      <c r="F127" s="91" t="s">
        <v>267</v>
      </c>
      <c r="G127" s="89" t="s">
        <v>217</v>
      </c>
      <c r="H127" s="92">
        <v>8000000</v>
      </c>
      <c r="I127" s="92">
        <v>8000000</v>
      </c>
      <c r="J127" s="92">
        <v>4013900</v>
      </c>
      <c r="K127" s="92">
        <v>4013900</v>
      </c>
      <c r="L127" s="92" t="s">
        <v>212</v>
      </c>
      <c r="M127" s="92">
        <v>379614550.153</v>
      </c>
      <c r="N127" s="92">
        <v>382735711.64</v>
      </c>
      <c r="O127" s="92" t="s">
        <v>212</v>
      </c>
      <c r="P127" s="92" t="s">
        <v>212</v>
      </c>
      <c r="Q127" s="89" t="s">
        <v>636</v>
      </c>
      <c r="R127" s="89" t="s">
        <v>712</v>
      </c>
      <c r="S127" s="89" t="s">
        <v>649</v>
      </c>
      <c r="T127" s="89" t="s">
        <v>786</v>
      </c>
      <c r="U127" s="89" t="s">
        <v>648</v>
      </c>
    </row>
    <row r="128" spans="1:21" s="88" customFormat="1" ht="15.75" customHeight="1">
      <c r="A128" s="89" t="s">
        <v>348</v>
      </c>
      <c r="B128" s="89" t="s">
        <v>629</v>
      </c>
      <c r="C128" s="90" t="s">
        <v>356</v>
      </c>
      <c r="D128" s="89" t="s">
        <v>357</v>
      </c>
      <c r="E128" s="91" t="s">
        <v>358</v>
      </c>
      <c r="F128" s="91" t="s">
        <v>838</v>
      </c>
      <c r="G128" s="89" t="s">
        <v>213</v>
      </c>
      <c r="H128" s="92">
        <v>15100000</v>
      </c>
      <c r="I128" s="92">
        <v>22709796.028432664</v>
      </c>
      <c r="J128" s="92">
        <v>8389479.937</v>
      </c>
      <c r="K128" s="92">
        <v>1662664</v>
      </c>
      <c r="L128" s="92">
        <v>6655071.947</v>
      </c>
      <c r="M128" s="92">
        <v>793434976.502</v>
      </c>
      <c r="N128" s="92">
        <v>162552451.48</v>
      </c>
      <c r="O128" s="92">
        <v>660382625.538</v>
      </c>
      <c r="P128" s="92">
        <v>4425032.54</v>
      </c>
      <c r="Q128" s="89" t="s">
        <v>636</v>
      </c>
      <c r="R128" s="89" t="s">
        <v>712</v>
      </c>
      <c r="S128" s="89" t="s">
        <v>228</v>
      </c>
      <c r="T128" s="89" t="s">
        <v>551</v>
      </c>
      <c r="U128" s="89" t="s">
        <v>648</v>
      </c>
    </row>
    <row r="129" spans="1:21" s="88" customFormat="1" ht="15.75" customHeight="1">
      <c r="A129" s="89" t="s">
        <v>348</v>
      </c>
      <c r="B129" s="89" t="s">
        <v>629</v>
      </c>
      <c r="C129" s="90" t="s">
        <v>365</v>
      </c>
      <c r="D129" s="89" t="s">
        <v>366</v>
      </c>
      <c r="E129" s="91" t="s">
        <v>367</v>
      </c>
      <c r="F129" s="91" t="s">
        <v>336</v>
      </c>
      <c r="G129" s="89" t="s">
        <v>213</v>
      </c>
      <c r="H129" s="92">
        <v>15800000</v>
      </c>
      <c r="I129" s="92">
        <v>23762568.029750735</v>
      </c>
      <c r="J129" s="92">
        <v>11747213.258</v>
      </c>
      <c r="K129" s="92">
        <v>6000000</v>
      </c>
      <c r="L129" s="92">
        <v>5682374.175</v>
      </c>
      <c r="M129" s="92">
        <v>1110992569.983</v>
      </c>
      <c r="N129" s="92">
        <v>582641270.22</v>
      </c>
      <c r="O129" s="92">
        <v>563861849.574</v>
      </c>
      <c r="P129" s="92">
        <v>3778274.8</v>
      </c>
      <c r="Q129" s="89" t="s">
        <v>636</v>
      </c>
      <c r="R129" s="89" t="s">
        <v>712</v>
      </c>
      <c r="S129" s="89" t="s">
        <v>219</v>
      </c>
      <c r="T129" s="89" t="s">
        <v>551</v>
      </c>
      <c r="U129" s="89" t="s">
        <v>648</v>
      </c>
    </row>
    <row r="130" spans="1:21" s="88" customFormat="1" ht="15.75" customHeight="1">
      <c r="A130" s="89" t="s">
        <v>348</v>
      </c>
      <c r="B130" s="89" t="s">
        <v>629</v>
      </c>
      <c r="C130" s="90" t="s">
        <v>1001</v>
      </c>
      <c r="D130" s="89" t="s">
        <v>1002</v>
      </c>
      <c r="E130" s="91" t="s">
        <v>1003</v>
      </c>
      <c r="F130" s="91" t="s">
        <v>1004</v>
      </c>
      <c r="G130" s="89" t="s">
        <v>217</v>
      </c>
      <c r="H130" s="92">
        <v>607000</v>
      </c>
      <c r="I130" s="92">
        <v>607000</v>
      </c>
      <c r="J130" s="92">
        <v>52155.03</v>
      </c>
      <c r="K130" s="92" t="s">
        <v>212</v>
      </c>
      <c r="L130" s="92">
        <v>52155.03</v>
      </c>
      <c r="M130" s="92">
        <v>4932561.412</v>
      </c>
      <c r="N130" s="92" t="s">
        <v>212</v>
      </c>
      <c r="O130" s="92">
        <v>5175342.343</v>
      </c>
      <c r="P130" s="92">
        <v>52155.03</v>
      </c>
      <c r="Q130" s="89" t="s">
        <v>636</v>
      </c>
      <c r="R130" s="89" t="s">
        <v>712</v>
      </c>
      <c r="S130" s="89" t="s">
        <v>219</v>
      </c>
      <c r="T130" s="89" t="s">
        <v>551</v>
      </c>
      <c r="U130" s="89" t="s">
        <v>648</v>
      </c>
    </row>
    <row r="131" spans="1:21" s="88" customFormat="1" ht="15.75" customHeight="1">
      <c r="A131" s="89" t="s">
        <v>348</v>
      </c>
      <c r="B131" s="89" t="s">
        <v>629</v>
      </c>
      <c r="C131" s="90" t="s">
        <v>739</v>
      </c>
      <c r="D131" s="89" t="s">
        <v>740</v>
      </c>
      <c r="E131" s="91" t="s">
        <v>741</v>
      </c>
      <c r="F131" s="91" t="s">
        <v>736</v>
      </c>
      <c r="G131" s="89" t="s">
        <v>213</v>
      </c>
      <c r="H131" s="92">
        <v>28000000</v>
      </c>
      <c r="I131" s="92">
        <v>42110880.05272283</v>
      </c>
      <c r="J131" s="92">
        <v>278637.842</v>
      </c>
      <c r="K131" s="92">
        <v>1903169.99</v>
      </c>
      <c r="L131" s="92">
        <v>335996.591</v>
      </c>
      <c r="M131" s="92">
        <v>26352170.935</v>
      </c>
      <c r="N131" s="92">
        <v>182496584.37</v>
      </c>
      <c r="O131" s="92">
        <v>33340933.439</v>
      </c>
      <c r="P131" s="92">
        <v>223407.93</v>
      </c>
      <c r="Q131" s="89" t="s">
        <v>635</v>
      </c>
      <c r="R131" s="89" t="s">
        <v>168</v>
      </c>
      <c r="S131" s="89" t="s">
        <v>926</v>
      </c>
      <c r="T131" s="89" t="s">
        <v>501</v>
      </c>
      <c r="U131" s="89" t="s">
        <v>648</v>
      </c>
    </row>
    <row r="132" spans="1:21" s="88" customFormat="1" ht="15.75" customHeight="1">
      <c r="A132" s="89" t="s">
        <v>348</v>
      </c>
      <c r="B132" s="89" t="s">
        <v>629</v>
      </c>
      <c r="C132" s="90" t="s">
        <v>742</v>
      </c>
      <c r="D132" s="89" t="s">
        <v>743</v>
      </c>
      <c r="E132" s="91" t="s">
        <v>741</v>
      </c>
      <c r="F132" s="91" t="s">
        <v>736</v>
      </c>
      <c r="G132" s="89" t="s">
        <v>213</v>
      </c>
      <c r="H132" s="92">
        <v>51500000</v>
      </c>
      <c r="I132" s="92">
        <v>77453940.09697233</v>
      </c>
      <c r="J132" s="92">
        <v>36380.166</v>
      </c>
      <c r="K132" s="92" t="s">
        <v>212</v>
      </c>
      <c r="L132" s="92">
        <v>36054.373</v>
      </c>
      <c r="M132" s="92">
        <v>3440653.77</v>
      </c>
      <c r="N132" s="92" t="s">
        <v>212</v>
      </c>
      <c r="O132" s="92">
        <v>3577674.542</v>
      </c>
      <c r="P132" s="92">
        <v>23972.96</v>
      </c>
      <c r="Q132" s="89" t="s">
        <v>635</v>
      </c>
      <c r="R132" s="89" t="s">
        <v>168</v>
      </c>
      <c r="S132" s="89" t="s">
        <v>926</v>
      </c>
      <c r="T132" s="89" t="s">
        <v>501</v>
      </c>
      <c r="U132" s="89" t="s">
        <v>648</v>
      </c>
    </row>
    <row r="133" spans="1:21" s="88" customFormat="1" ht="15.75" customHeight="1">
      <c r="A133" s="89" t="s">
        <v>348</v>
      </c>
      <c r="B133" s="89" t="s">
        <v>629</v>
      </c>
      <c r="C133" s="90" t="s">
        <v>373</v>
      </c>
      <c r="D133" s="89" t="s">
        <v>374</v>
      </c>
      <c r="E133" s="91" t="s">
        <v>375</v>
      </c>
      <c r="F133" s="91" t="s">
        <v>263</v>
      </c>
      <c r="G133" s="89" t="s">
        <v>213</v>
      </c>
      <c r="H133" s="92">
        <v>16800000</v>
      </c>
      <c r="I133" s="92">
        <v>25266528.031633694</v>
      </c>
      <c r="J133" s="92">
        <v>21548483.924</v>
      </c>
      <c r="K133" s="92">
        <v>880859</v>
      </c>
      <c r="L133" s="92">
        <v>20482864.361</v>
      </c>
      <c r="M133" s="92">
        <v>2037947639.804</v>
      </c>
      <c r="N133" s="92">
        <v>84527935.48</v>
      </c>
      <c r="O133" s="92">
        <v>2032514126.459</v>
      </c>
      <c r="P133" s="92">
        <v>13619287.97</v>
      </c>
      <c r="Q133" s="89" t="s">
        <v>636</v>
      </c>
      <c r="R133" s="89" t="s">
        <v>712</v>
      </c>
      <c r="S133" s="89" t="s">
        <v>597</v>
      </c>
      <c r="T133" s="89" t="s">
        <v>840</v>
      </c>
      <c r="U133" s="89" t="s">
        <v>648</v>
      </c>
    </row>
    <row r="134" spans="1:21" s="88" customFormat="1" ht="15.75" customHeight="1">
      <c r="A134" s="89" t="s">
        <v>348</v>
      </c>
      <c r="B134" s="89" t="s">
        <v>629</v>
      </c>
      <c r="C134" s="90" t="s">
        <v>851</v>
      </c>
      <c r="D134" s="89" t="s">
        <v>852</v>
      </c>
      <c r="E134" s="91" t="s">
        <v>853</v>
      </c>
      <c r="F134" s="91" t="s">
        <v>267</v>
      </c>
      <c r="G134" s="89" t="s">
        <v>213</v>
      </c>
      <c r="H134" s="92">
        <v>15800000</v>
      </c>
      <c r="I134" s="92">
        <v>23762568.029750735</v>
      </c>
      <c r="J134" s="92" t="s">
        <v>212</v>
      </c>
      <c r="K134" s="92">
        <v>23602988</v>
      </c>
      <c r="L134" s="92">
        <v>46198.869</v>
      </c>
      <c r="M134" s="92" t="s">
        <v>212</v>
      </c>
      <c r="N134" s="92">
        <v>2325012091.38</v>
      </c>
      <c r="O134" s="92">
        <v>4584312.627</v>
      </c>
      <c r="P134" s="92">
        <v>30718.15</v>
      </c>
      <c r="Q134" s="89" t="s">
        <v>636</v>
      </c>
      <c r="R134" s="89" t="s">
        <v>712</v>
      </c>
      <c r="S134" s="89" t="s">
        <v>330</v>
      </c>
      <c r="T134" s="89" t="s">
        <v>921</v>
      </c>
      <c r="U134" s="89" t="s">
        <v>648</v>
      </c>
    </row>
    <row r="135" spans="1:21" s="88" customFormat="1" ht="15.75" customHeight="1">
      <c r="A135" s="89" t="s">
        <v>348</v>
      </c>
      <c r="B135" s="89" t="s">
        <v>629</v>
      </c>
      <c r="C135" s="90" t="s">
        <v>353</v>
      </c>
      <c r="D135" s="89" t="s">
        <v>354</v>
      </c>
      <c r="E135" s="91" t="s">
        <v>355</v>
      </c>
      <c r="F135" s="91" t="s">
        <v>336</v>
      </c>
      <c r="G135" s="89" t="s">
        <v>213</v>
      </c>
      <c r="H135" s="92">
        <v>56600000</v>
      </c>
      <c r="I135" s="92">
        <v>85124136.10657541</v>
      </c>
      <c r="J135" s="92">
        <v>12650989.055</v>
      </c>
      <c r="K135" s="92">
        <v>4907772</v>
      </c>
      <c r="L135" s="92">
        <v>7645446.633</v>
      </c>
      <c r="M135" s="92">
        <v>1196467156.396</v>
      </c>
      <c r="N135" s="92">
        <v>485733889.9</v>
      </c>
      <c r="O135" s="92">
        <v>758657481.264</v>
      </c>
      <c r="P135" s="92">
        <v>5083543.86</v>
      </c>
      <c r="Q135" s="89" t="s">
        <v>636</v>
      </c>
      <c r="R135" s="89" t="s">
        <v>712</v>
      </c>
      <c r="S135" s="89" t="s">
        <v>232</v>
      </c>
      <c r="T135" s="89" t="s">
        <v>222</v>
      </c>
      <c r="U135" s="89" t="s">
        <v>648</v>
      </c>
    </row>
    <row r="136" spans="1:21" s="88" customFormat="1" ht="15.75" customHeight="1">
      <c r="A136" s="89" t="s">
        <v>348</v>
      </c>
      <c r="B136" s="89" t="s">
        <v>629</v>
      </c>
      <c r="C136" s="90" t="s">
        <v>380</v>
      </c>
      <c r="D136" s="89" t="s">
        <v>381</v>
      </c>
      <c r="E136" s="91" t="s">
        <v>382</v>
      </c>
      <c r="F136" s="91" t="s">
        <v>383</v>
      </c>
      <c r="G136" s="89" t="s">
        <v>213</v>
      </c>
      <c r="H136" s="92">
        <v>40200000</v>
      </c>
      <c r="I136" s="92">
        <v>60459192.07569491</v>
      </c>
      <c r="J136" s="92">
        <v>11118092.19</v>
      </c>
      <c r="K136" s="92" t="s">
        <v>212</v>
      </c>
      <c r="L136" s="92">
        <v>11018527.178</v>
      </c>
      <c r="M136" s="92">
        <v>1051493451.589</v>
      </c>
      <c r="N136" s="92" t="s">
        <v>212</v>
      </c>
      <c r="O136" s="92">
        <v>1093368180.706</v>
      </c>
      <c r="P136" s="92">
        <v>7326343.23</v>
      </c>
      <c r="Q136" s="89" t="s">
        <v>636</v>
      </c>
      <c r="R136" s="89" t="s">
        <v>712</v>
      </c>
      <c r="S136" s="89" t="s">
        <v>223</v>
      </c>
      <c r="T136" s="89" t="s">
        <v>222</v>
      </c>
      <c r="U136" s="89" t="s">
        <v>648</v>
      </c>
    </row>
    <row r="137" spans="1:21" s="88" customFormat="1" ht="15.75" customHeight="1">
      <c r="A137" s="89" t="s">
        <v>348</v>
      </c>
      <c r="B137" s="89" t="s">
        <v>629</v>
      </c>
      <c r="C137" s="90" t="s">
        <v>0</v>
      </c>
      <c r="D137" s="89" t="s">
        <v>1</v>
      </c>
      <c r="E137" s="91" t="s">
        <v>738</v>
      </c>
      <c r="F137" s="91" t="s">
        <v>841</v>
      </c>
      <c r="G137" s="89" t="s">
        <v>213</v>
      </c>
      <c r="H137" s="92">
        <v>15600000</v>
      </c>
      <c r="I137" s="92">
        <v>23461776.029374145</v>
      </c>
      <c r="J137" s="92">
        <v>17956241.203</v>
      </c>
      <c r="K137" s="92">
        <v>5905386</v>
      </c>
      <c r="L137" s="92">
        <v>11988769.344</v>
      </c>
      <c r="M137" s="92">
        <v>1698211322.322</v>
      </c>
      <c r="N137" s="92">
        <v>574092815.25</v>
      </c>
      <c r="O137" s="92">
        <v>1189645286.974</v>
      </c>
      <c r="P137" s="92">
        <v>7971468.21</v>
      </c>
      <c r="Q137" s="89" t="s">
        <v>636</v>
      </c>
      <c r="R137" s="89" t="s">
        <v>712</v>
      </c>
      <c r="S137" s="89" t="s">
        <v>232</v>
      </c>
      <c r="T137" s="89" t="s">
        <v>222</v>
      </c>
      <c r="U137" s="89" t="s">
        <v>648</v>
      </c>
    </row>
    <row r="138" spans="1:21" s="88" customFormat="1" ht="15.75" customHeight="1">
      <c r="A138" s="89" t="s">
        <v>348</v>
      </c>
      <c r="B138" s="89" t="s">
        <v>629</v>
      </c>
      <c r="C138" s="90" t="s">
        <v>568</v>
      </c>
      <c r="D138" s="89" t="s">
        <v>569</v>
      </c>
      <c r="E138" s="91" t="s">
        <v>570</v>
      </c>
      <c r="F138" s="91" t="s">
        <v>164</v>
      </c>
      <c r="G138" s="89" t="s">
        <v>213</v>
      </c>
      <c r="H138" s="92">
        <v>96700000</v>
      </c>
      <c r="I138" s="92">
        <v>145432932.18208203</v>
      </c>
      <c r="J138" s="92">
        <v>122284179.236</v>
      </c>
      <c r="K138" s="92">
        <v>35009352</v>
      </c>
      <c r="L138" s="92">
        <v>86297224.908</v>
      </c>
      <c r="M138" s="92">
        <v>11565024961.165</v>
      </c>
      <c r="N138" s="92">
        <v>3443320540.14</v>
      </c>
      <c r="O138" s="92">
        <v>8563271503.851</v>
      </c>
      <c r="P138" s="92">
        <v>57380000</v>
      </c>
      <c r="Q138" s="89" t="s">
        <v>636</v>
      </c>
      <c r="R138" s="89" t="s">
        <v>712</v>
      </c>
      <c r="S138" s="89" t="s">
        <v>350</v>
      </c>
      <c r="T138" s="89" t="s">
        <v>222</v>
      </c>
      <c r="U138" s="89" t="s">
        <v>648</v>
      </c>
    </row>
    <row r="139" spans="1:21" s="88" customFormat="1" ht="15.75" customHeight="1">
      <c r="A139" s="89" t="s">
        <v>348</v>
      </c>
      <c r="B139" s="89" t="s">
        <v>629</v>
      </c>
      <c r="C139" s="90" t="s">
        <v>139</v>
      </c>
      <c r="D139" s="89" t="s">
        <v>99</v>
      </c>
      <c r="E139" s="91" t="s">
        <v>140</v>
      </c>
      <c r="F139" s="91" t="s">
        <v>185</v>
      </c>
      <c r="G139" s="89" t="s">
        <v>213</v>
      </c>
      <c r="H139" s="92">
        <v>121700000</v>
      </c>
      <c r="I139" s="92">
        <v>183031932.229156</v>
      </c>
      <c r="J139" s="92">
        <v>184685835.357</v>
      </c>
      <c r="K139" s="92">
        <v>3500000</v>
      </c>
      <c r="L139" s="92">
        <v>179521217.747</v>
      </c>
      <c r="M139" s="92">
        <v>17466660930.426</v>
      </c>
      <c r="N139" s="92">
        <v>343916650</v>
      </c>
      <c r="O139" s="92">
        <v>17813886019.056</v>
      </c>
      <c r="P139" s="92">
        <v>119365686.27</v>
      </c>
      <c r="Q139" s="89" t="s">
        <v>636</v>
      </c>
      <c r="R139" s="89" t="s">
        <v>712</v>
      </c>
      <c r="S139" s="89" t="s">
        <v>228</v>
      </c>
      <c r="T139" s="89" t="s">
        <v>624</v>
      </c>
      <c r="U139" s="89" t="s">
        <v>648</v>
      </c>
    </row>
    <row r="140" spans="1:21" s="88" customFormat="1" ht="15.75" customHeight="1">
      <c r="A140" s="89" t="s">
        <v>348</v>
      </c>
      <c r="B140" s="89" t="s">
        <v>629</v>
      </c>
      <c r="C140" s="90" t="s">
        <v>141</v>
      </c>
      <c r="D140" s="89" t="s">
        <v>100</v>
      </c>
      <c r="E140" s="91" t="s">
        <v>140</v>
      </c>
      <c r="F140" s="91" t="s">
        <v>185</v>
      </c>
      <c r="G140" s="89" t="s">
        <v>213</v>
      </c>
      <c r="H140" s="92">
        <v>70500000</v>
      </c>
      <c r="I140" s="92">
        <v>106029180.13274853</v>
      </c>
      <c r="J140" s="92">
        <v>57530320.611</v>
      </c>
      <c r="K140" s="92">
        <v>24700586.04</v>
      </c>
      <c r="L140" s="92">
        <v>32488543.961</v>
      </c>
      <c r="M140" s="92">
        <v>5440929464.852</v>
      </c>
      <c r="N140" s="92">
        <v>2436018726.38</v>
      </c>
      <c r="O140" s="92">
        <v>3223837417.675</v>
      </c>
      <c r="P140" s="92">
        <v>21602000</v>
      </c>
      <c r="Q140" s="89" t="s">
        <v>636</v>
      </c>
      <c r="R140" s="89" t="s">
        <v>712</v>
      </c>
      <c r="S140" s="89" t="s">
        <v>228</v>
      </c>
      <c r="T140" s="89" t="s">
        <v>624</v>
      </c>
      <c r="U140" s="89" t="s">
        <v>648</v>
      </c>
    </row>
    <row r="141" spans="1:21" s="88" customFormat="1" ht="15.75" customHeight="1">
      <c r="A141" s="89" t="s">
        <v>348</v>
      </c>
      <c r="B141" s="89" t="s">
        <v>629</v>
      </c>
      <c r="C141" s="90" t="s">
        <v>2</v>
      </c>
      <c r="D141" s="89" t="s">
        <v>3</v>
      </c>
      <c r="E141" s="91" t="s">
        <v>738</v>
      </c>
      <c r="F141" s="91" t="s">
        <v>267</v>
      </c>
      <c r="G141" s="89" t="s">
        <v>213</v>
      </c>
      <c r="H141" s="92">
        <v>26100000</v>
      </c>
      <c r="I141" s="92">
        <v>39253356.0491452</v>
      </c>
      <c r="J141" s="92">
        <v>98112.855</v>
      </c>
      <c r="K141" s="92" t="s">
        <v>212</v>
      </c>
      <c r="L141" s="92">
        <v>97234.233</v>
      </c>
      <c r="M141" s="92">
        <v>9279022.25</v>
      </c>
      <c r="N141" s="92" t="s">
        <v>212</v>
      </c>
      <c r="O141" s="92">
        <v>9648550.508</v>
      </c>
      <c r="P141" s="92">
        <v>64652.14</v>
      </c>
      <c r="Q141" s="89" t="s">
        <v>636</v>
      </c>
      <c r="R141" s="89" t="s">
        <v>712</v>
      </c>
      <c r="S141" s="89" t="s">
        <v>330</v>
      </c>
      <c r="T141" s="89" t="s">
        <v>842</v>
      </c>
      <c r="U141" s="89" t="s">
        <v>648</v>
      </c>
    </row>
    <row r="142" spans="1:21" s="88" customFormat="1" ht="15.75" customHeight="1">
      <c r="A142" s="89" t="s">
        <v>348</v>
      </c>
      <c r="B142" s="89" t="s">
        <v>629</v>
      </c>
      <c r="C142" s="90" t="s">
        <v>136</v>
      </c>
      <c r="D142" s="89" t="s">
        <v>137</v>
      </c>
      <c r="E142" s="91" t="s">
        <v>138</v>
      </c>
      <c r="F142" s="91" t="s">
        <v>263</v>
      </c>
      <c r="G142" s="89" t="s">
        <v>213</v>
      </c>
      <c r="H142" s="92">
        <v>85700000</v>
      </c>
      <c r="I142" s="92">
        <v>128889372.1613695</v>
      </c>
      <c r="J142" s="92">
        <v>55192268.942</v>
      </c>
      <c r="K142" s="92">
        <v>55313013.68</v>
      </c>
      <c r="L142" s="92">
        <v>9434.446</v>
      </c>
      <c r="M142" s="92">
        <v>5219808252.88</v>
      </c>
      <c r="N142" s="92">
        <v>5341434794.24</v>
      </c>
      <c r="O142" s="92">
        <v>936179.881</v>
      </c>
      <c r="P142" s="92">
        <v>6273.07</v>
      </c>
      <c r="Q142" s="89" t="s">
        <v>636</v>
      </c>
      <c r="R142" s="89" t="s">
        <v>712</v>
      </c>
      <c r="S142" s="89" t="s">
        <v>649</v>
      </c>
      <c r="T142" s="89" t="s">
        <v>233</v>
      </c>
      <c r="U142" s="89" t="s">
        <v>648</v>
      </c>
    </row>
    <row r="143" spans="1:21" s="88" customFormat="1" ht="15.75" customHeight="1">
      <c r="A143" s="89" t="s">
        <v>348</v>
      </c>
      <c r="B143" s="89" t="s">
        <v>629</v>
      </c>
      <c r="C143" s="90" t="s">
        <v>1005</v>
      </c>
      <c r="D143" s="89" t="s">
        <v>371</v>
      </c>
      <c r="E143" s="91" t="s">
        <v>347</v>
      </c>
      <c r="F143" s="91" t="s">
        <v>370</v>
      </c>
      <c r="G143" s="89" t="s">
        <v>213</v>
      </c>
      <c r="H143" s="92">
        <v>9527508.91</v>
      </c>
      <c r="I143" s="92">
        <v>14328992.318223499</v>
      </c>
      <c r="J143" s="92">
        <v>-1986916.321</v>
      </c>
      <c r="K143" s="92">
        <v>-2014175.77</v>
      </c>
      <c r="L143" s="92" t="s">
        <v>212</v>
      </c>
      <c r="M143" s="92">
        <v>-187912590.12</v>
      </c>
      <c r="N143" s="92">
        <v>-196905872.92</v>
      </c>
      <c r="O143" s="92" t="s">
        <v>212</v>
      </c>
      <c r="P143" s="92" t="s">
        <v>212</v>
      </c>
      <c r="Q143" s="89" t="s">
        <v>636</v>
      </c>
      <c r="R143" s="89" t="s">
        <v>712</v>
      </c>
      <c r="S143" s="89" t="s">
        <v>596</v>
      </c>
      <c r="T143" s="89" t="s">
        <v>244</v>
      </c>
      <c r="U143" s="89" t="s">
        <v>648</v>
      </c>
    </row>
    <row r="144" spans="1:21" s="88" customFormat="1" ht="15.75" customHeight="1">
      <c r="A144" s="89" t="s">
        <v>348</v>
      </c>
      <c r="B144" s="89" t="s">
        <v>629</v>
      </c>
      <c r="C144" s="90" t="s">
        <v>372</v>
      </c>
      <c r="D144" s="89" t="s">
        <v>371</v>
      </c>
      <c r="E144" s="91" t="s">
        <v>347</v>
      </c>
      <c r="F144" s="91" t="s">
        <v>263</v>
      </c>
      <c r="G144" s="89" t="s">
        <v>213</v>
      </c>
      <c r="H144" s="92">
        <v>32300000</v>
      </c>
      <c r="I144" s="92">
        <v>48577908.060819544</v>
      </c>
      <c r="J144" s="92">
        <v>23973502.56</v>
      </c>
      <c r="K144" s="92">
        <v>8546475.52</v>
      </c>
      <c r="L144" s="92">
        <v>15353503.001</v>
      </c>
      <c r="M144" s="92">
        <v>2267293751.71</v>
      </c>
      <c r="N144" s="92">
        <v>825705883.87</v>
      </c>
      <c r="O144" s="92">
        <v>1523527724.947</v>
      </c>
      <c r="P144" s="92">
        <v>10208717.64</v>
      </c>
      <c r="Q144" s="89" t="s">
        <v>636</v>
      </c>
      <c r="R144" s="89" t="s">
        <v>712</v>
      </c>
      <c r="S144" s="89" t="s">
        <v>596</v>
      </c>
      <c r="T144" s="89" t="s">
        <v>244</v>
      </c>
      <c r="U144" s="89" t="s">
        <v>648</v>
      </c>
    </row>
    <row r="145" spans="1:21" s="88" customFormat="1" ht="15.75" customHeight="1">
      <c r="A145" s="89" t="s">
        <v>348</v>
      </c>
      <c r="B145" s="89" t="s">
        <v>629</v>
      </c>
      <c r="C145" s="90" t="s">
        <v>387</v>
      </c>
      <c r="D145" s="89" t="s">
        <v>388</v>
      </c>
      <c r="E145" s="91" t="s">
        <v>382</v>
      </c>
      <c r="F145" s="91" t="s">
        <v>267</v>
      </c>
      <c r="G145" s="89" t="s">
        <v>213</v>
      </c>
      <c r="H145" s="92">
        <v>50200000</v>
      </c>
      <c r="I145" s="92">
        <v>75498792.09452449</v>
      </c>
      <c r="J145" s="92">
        <v>8326.903</v>
      </c>
      <c r="K145" s="92" t="s">
        <v>212</v>
      </c>
      <c r="L145" s="92">
        <v>8252.334</v>
      </c>
      <c r="M145" s="92">
        <v>787516.772</v>
      </c>
      <c r="N145" s="92" t="s">
        <v>212</v>
      </c>
      <c r="O145" s="92">
        <v>818878.881</v>
      </c>
      <c r="P145" s="92">
        <v>5487.07</v>
      </c>
      <c r="Q145" s="89" t="s">
        <v>636</v>
      </c>
      <c r="R145" s="89" t="s">
        <v>712</v>
      </c>
      <c r="S145" s="89" t="s">
        <v>330</v>
      </c>
      <c r="T145" s="89" t="s">
        <v>529</v>
      </c>
      <c r="U145" s="89" t="s">
        <v>648</v>
      </c>
    </row>
    <row r="146" spans="1:21" s="88" customFormat="1" ht="15.75" customHeight="1">
      <c r="A146" s="89" t="s">
        <v>348</v>
      </c>
      <c r="B146" s="89" t="s">
        <v>629</v>
      </c>
      <c r="C146" s="90" t="s">
        <v>384</v>
      </c>
      <c r="D146" s="89" t="s">
        <v>385</v>
      </c>
      <c r="E146" s="91" t="s">
        <v>378</v>
      </c>
      <c r="F146" s="91" t="s">
        <v>386</v>
      </c>
      <c r="G146" s="89" t="s">
        <v>213</v>
      </c>
      <c r="H146" s="92">
        <v>167200000</v>
      </c>
      <c r="I146" s="92">
        <v>251462112.31483057</v>
      </c>
      <c r="J146" s="92">
        <v>136764647.874</v>
      </c>
      <c r="K146" s="92">
        <v>73040000</v>
      </c>
      <c r="L146" s="92">
        <v>63284194.794</v>
      </c>
      <c r="M146" s="92">
        <v>12934515129.859</v>
      </c>
      <c r="N146" s="92">
        <v>7059786500</v>
      </c>
      <c r="O146" s="92">
        <v>6279689091.995</v>
      </c>
      <c r="P146" s="92">
        <v>42078376.23</v>
      </c>
      <c r="Q146" s="89" t="s">
        <v>636</v>
      </c>
      <c r="R146" s="89" t="s">
        <v>712</v>
      </c>
      <c r="S146" s="89" t="s">
        <v>223</v>
      </c>
      <c r="T146" s="89" t="s">
        <v>352</v>
      </c>
      <c r="U146" s="89" t="s">
        <v>648</v>
      </c>
    </row>
    <row r="147" spans="1:21" s="88" customFormat="1" ht="15.75" customHeight="1">
      <c r="A147" s="89" t="s">
        <v>348</v>
      </c>
      <c r="B147" s="89" t="s">
        <v>629</v>
      </c>
      <c r="C147" s="90" t="s">
        <v>359</v>
      </c>
      <c r="D147" s="89" t="s">
        <v>360</v>
      </c>
      <c r="E147" s="91" t="s">
        <v>361</v>
      </c>
      <c r="F147" s="91" t="s">
        <v>42</v>
      </c>
      <c r="G147" s="89" t="s">
        <v>213</v>
      </c>
      <c r="H147" s="92">
        <v>30350000</v>
      </c>
      <c r="I147" s="92">
        <v>45645186.05714777</v>
      </c>
      <c r="J147" s="92">
        <v>32918416.375</v>
      </c>
      <c r="K147" s="92">
        <v>23714497.74</v>
      </c>
      <c r="L147" s="92">
        <v>9179472.435</v>
      </c>
      <c r="M147" s="92">
        <v>3113258881.401</v>
      </c>
      <c r="N147" s="92">
        <v>2291848760.02</v>
      </c>
      <c r="O147" s="92">
        <v>910878823.808</v>
      </c>
      <c r="P147" s="92">
        <v>6103534.95</v>
      </c>
      <c r="Q147" s="89" t="s">
        <v>636</v>
      </c>
      <c r="R147" s="89" t="s">
        <v>712</v>
      </c>
      <c r="S147" s="89" t="s">
        <v>232</v>
      </c>
      <c r="T147" s="89" t="s">
        <v>253</v>
      </c>
      <c r="U147" s="89" t="s">
        <v>648</v>
      </c>
    </row>
    <row r="148" spans="1:21" s="88" customFormat="1" ht="15.75" customHeight="1">
      <c r="A148" s="89" t="s">
        <v>348</v>
      </c>
      <c r="B148" s="89" t="s">
        <v>629</v>
      </c>
      <c r="C148" s="90" t="s">
        <v>376</v>
      </c>
      <c r="D148" s="89" t="s">
        <v>377</v>
      </c>
      <c r="E148" s="91" t="s">
        <v>378</v>
      </c>
      <c r="F148" s="91" t="s">
        <v>277</v>
      </c>
      <c r="G148" s="89" t="s">
        <v>213</v>
      </c>
      <c r="H148" s="92">
        <v>230369500</v>
      </c>
      <c r="I148" s="92">
        <v>346466513.6537761</v>
      </c>
      <c r="J148" s="92">
        <v>10715109.959</v>
      </c>
      <c r="K148" s="92">
        <v>10914848.4</v>
      </c>
      <c r="L148" s="92">
        <v>18358.584</v>
      </c>
      <c r="M148" s="92">
        <v>1013381411.287</v>
      </c>
      <c r="N148" s="92">
        <v>1031178050.15</v>
      </c>
      <c r="O148" s="92">
        <v>1821721.845</v>
      </c>
      <c r="P148" s="92">
        <v>12206.83</v>
      </c>
      <c r="Q148" s="89" t="s">
        <v>635</v>
      </c>
      <c r="R148" s="89" t="s">
        <v>237</v>
      </c>
      <c r="S148" s="89" t="s">
        <v>228</v>
      </c>
      <c r="T148" s="89" t="s">
        <v>253</v>
      </c>
      <c r="U148" s="89" t="s">
        <v>648</v>
      </c>
    </row>
    <row r="149" spans="1:21" s="88" customFormat="1" ht="15.75" customHeight="1">
      <c r="A149" s="89" t="s">
        <v>348</v>
      </c>
      <c r="B149" s="89" t="s">
        <v>629</v>
      </c>
      <c r="C149" s="90" t="s">
        <v>753</v>
      </c>
      <c r="D149" s="89" t="s">
        <v>754</v>
      </c>
      <c r="E149" s="91" t="s">
        <v>561</v>
      </c>
      <c r="F149" s="91" t="s">
        <v>273</v>
      </c>
      <c r="G149" s="89" t="s">
        <v>213</v>
      </c>
      <c r="H149" s="92">
        <v>161200000</v>
      </c>
      <c r="I149" s="92">
        <v>242438352.3035328</v>
      </c>
      <c r="J149" s="92">
        <v>244629060.473</v>
      </c>
      <c r="K149" s="92">
        <v>45719581.9</v>
      </c>
      <c r="L149" s="92">
        <v>197085688.076</v>
      </c>
      <c r="M149" s="92">
        <v>23135790813.35</v>
      </c>
      <c r="N149" s="92">
        <v>4377703393.76</v>
      </c>
      <c r="O149" s="92">
        <v>19556807977.502</v>
      </c>
      <c r="P149" s="92">
        <v>131044501.07</v>
      </c>
      <c r="Q149" s="89" t="s">
        <v>636</v>
      </c>
      <c r="R149" s="89" t="s">
        <v>712</v>
      </c>
      <c r="S149" s="89" t="s">
        <v>219</v>
      </c>
      <c r="T149" s="89" t="s">
        <v>253</v>
      </c>
      <c r="U149" s="89" t="s">
        <v>648</v>
      </c>
    </row>
    <row r="150" spans="1:21" s="88" customFormat="1" ht="15.75" customHeight="1">
      <c r="A150" s="89" t="s">
        <v>348</v>
      </c>
      <c r="B150" s="89" t="s">
        <v>629</v>
      </c>
      <c r="C150" s="90" t="s">
        <v>571</v>
      </c>
      <c r="D150" s="89" t="s">
        <v>572</v>
      </c>
      <c r="E150" s="91" t="s">
        <v>573</v>
      </c>
      <c r="F150" s="91" t="s">
        <v>185</v>
      </c>
      <c r="G150" s="89" t="s">
        <v>213</v>
      </c>
      <c r="H150" s="92">
        <v>225000000</v>
      </c>
      <c r="I150" s="92">
        <v>338391000.4236655</v>
      </c>
      <c r="J150" s="92">
        <v>295787504.742</v>
      </c>
      <c r="K150" s="92">
        <v>28806967.96</v>
      </c>
      <c r="L150" s="92">
        <v>264375244.879</v>
      </c>
      <c r="M150" s="92">
        <v>27974100140.431</v>
      </c>
      <c r="N150" s="92">
        <v>2846526359.31</v>
      </c>
      <c r="O150" s="92">
        <v>26233949043.022</v>
      </c>
      <c r="P150" s="92">
        <v>175786087.76</v>
      </c>
      <c r="Q150" s="89" t="s">
        <v>635</v>
      </c>
      <c r="R150" s="89" t="s">
        <v>237</v>
      </c>
      <c r="S150" s="89" t="s">
        <v>228</v>
      </c>
      <c r="T150" s="89" t="s">
        <v>253</v>
      </c>
      <c r="U150" s="89" t="s">
        <v>648</v>
      </c>
    </row>
    <row r="151" spans="1:21" s="88" customFormat="1" ht="15.75" customHeight="1">
      <c r="A151" s="89" t="s">
        <v>348</v>
      </c>
      <c r="B151" s="89" t="s">
        <v>629</v>
      </c>
      <c r="C151" s="90" t="s">
        <v>846</v>
      </c>
      <c r="D151" s="89" t="s">
        <v>847</v>
      </c>
      <c r="E151" s="91" t="s">
        <v>848</v>
      </c>
      <c r="F151" s="91" t="s">
        <v>267</v>
      </c>
      <c r="G151" s="89" t="s">
        <v>213</v>
      </c>
      <c r="H151" s="92">
        <v>46200000</v>
      </c>
      <c r="I151" s="92">
        <v>69482952.08699265</v>
      </c>
      <c r="J151" s="92" t="s">
        <v>212</v>
      </c>
      <c r="K151" s="92" t="s">
        <v>212</v>
      </c>
      <c r="L151" s="92">
        <v>69482952.087</v>
      </c>
      <c r="M151" s="92" t="s">
        <v>212</v>
      </c>
      <c r="N151" s="92" t="s">
        <v>212</v>
      </c>
      <c r="O151" s="92">
        <v>6894791625.617</v>
      </c>
      <c r="P151" s="92">
        <v>46200000</v>
      </c>
      <c r="Q151" s="89" t="s">
        <v>636</v>
      </c>
      <c r="R151" s="89" t="s">
        <v>712</v>
      </c>
      <c r="S151" s="89" t="s">
        <v>232</v>
      </c>
      <c r="T151" s="89" t="s">
        <v>253</v>
      </c>
      <c r="U151" s="89" t="s">
        <v>648</v>
      </c>
    </row>
    <row r="152" spans="1:21" s="88" customFormat="1" ht="15.75" customHeight="1">
      <c r="A152" s="89" t="s">
        <v>348</v>
      </c>
      <c r="B152" s="89" t="s">
        <v>629</v>
      </c>
      <c r="C152" s="90" t="s">
        <v>849</v>
      </c>
      <c r="D152" s="89" t="s">
        <v>850</v>
      </c>
      <c r="E152" s="91" t="s">
        <v>814</v>
      </c>
      <c r="F152" s="91" t="s">
        <v>323</v>
      </c>
      <c r="G152" s="89" t="s">
        <v>213</v>
      </c>
      <c r="H152" s="92">
        <v>99500000</v>
      </c>
      <c r="I152" s="92">
        <v>149644020.18735433</v>
      </c>
      <c r="J152" s="92" t="s">
        <v>212</v>
      </c>
      <c r="K152" s="92">
        <v>26720000</v>
      </c>
      <c r="L152" s="92">
        <v>122960037.527</v>
      </c>
      <c r="M152" s="92" t="s">
        <v>212</v>
      </c>
      <c r="N152" s="92">
        <v>2627099712</v>
      </c>
      <c r="O152" s="92">
        <v>12201321497.739</v>
      </c>
      <c r="P152" s="92">
        <v>81757518.4</v>
      </c>
      <c r="Q152" s="89" t="s">
        <v>636</v>
      </c>
      <c r="R152" s="89" t="s">
        <v>712</v>
      </c>
      <c r="S152" s="89" t="s">
        <v>232</v>
      </c>
      <c r="T152" s="89" t="s">
        <v>253</v>
      </c>
      <c r="U152" s="89" t="s">
        <v>648</v>
      </c>
    </row>
    <row r="153" spans="1:21" s="88" customFormat="1" ht="15.75" customHeight="1">
      <c r="A153" s="89" t="s">
        <v>348</v>
      </c>
      <c r="B153" s="89" t="s">
        <v>629</v>
      </c>
      <c r="C153" s="90" t="s">
        <v>1006</v>
      </c>
      <c r="D153" s="89" t="s">
        <v>1007</v>
      </c>
      <c r="E153" s="91" t="s">
        <v>1008</v>
      </c>
      <c r="F153" s="91" t="s">
        <v>277</v>
      </c>
      <c r="G153" s="89" t="s">
        <v>213</v>
      </c>
      <c r="H153" s="92">
        <v>30871867.56</v>
      </c>
      <c r="I153" s="92">
        <v>46430053.99366803</v>
      </c>
      <c r="J153" s="92">
        <v>-841724.376</v>
      </c>
      <c r="K153" s="92" t="s">
        <v>212</v>
      </c>
      <c r="L153" s="92" t="s">
        <v>212</v>
      </c>
      <c r="M153" s="92">
        <v>-79606073.95</v>
      </c>
      <c r="N153" s="92" t="s">
        <v>212</v>
      </c>
      <c r="O153" s="92" t="s">
        <v>212</v>
      </c>
      <c r="P153" s="92" t="s">
        <v>212</v>
      </c>
      <c r="Q153" s="89" t="s">
        <v>636</v>
      </c>
      <c r="R153" s="89" t="s">
        <v>712</v>
      </c>
      <c r="S153" s="89" t="s">
        <v>232</v>
      </c>
      <c r="T153" s="89" t="s">
        <v>994</v>
      </c>
      <c r="U153" s="89" t="s">
        <v>648</v>
      </c>
    </row>
    <row r="154" spans="1:21" s="88" customFormat="1" ht="15.75" customHeight="1">
      <c r="A154" s="89" t="s">
        <v>348</v>
      </c>
      <c r="B154" s="89" t="s">
        <v>629</v>
      </c>
      <c r="C154" s="90" t="s">
        <v>362</v>
      </c>
      <c r="D154" s="89" t="s">
        <v>363</v>
      </c>
      <c r="E154" s="91" t="s">
        <v>240</v>
      </c>
      <c r="F154" s="91" t="s">
        <v>839</v>
      </c>
      <c r="G154" s="89" t="s">
        <v>213</v>
      </c>
      <c r="H154" s="92">
        <v>100100000</v>
      </c>
      <c r="I154" s="92">
        <v>150546396.1884841</v>
      </c>
      <c r="J154" s="92">
        <v>89326351.996</v>
      </c>
      <c r="K154" s="92">
        <v>33274585.94</v>
      </c>
      <c r="L154" s="92">
        <v>55527511.459</v>
      </c>
      <c r="M154" s="92">
        <v>8448038797.657</v>
      </c>
      <c r="N154" s="92">
        <v>3263102389.61</v>
      </c>
      <c r="O154" s="92">
        <v>5509993595.549</v>
      </c>
      <c r="P154" s="92">
        <v>36920869.83</v>
      </c>
      <c r="Q154" s="89" t="s">
        <v>636</v>
      </c>
      <c r="R154" s="89" t="s">
        <v>712</v>
      </c>
      <c r="S154" s="89" t="s">
        <v>341</v>
      </c>
      <c r="T154" s="89" t="s">
        <v>278</v>
      </c>
      <c r="U154" s="89" t="s">
        <v>648</v>
      </c>
    </row>
    <row r="155" spans="1:21" s="88" customFormat="1" ht="15.75" customHeight="1">
      <c r="A155" s="89" t="s">
        <v>348</v>
      </c>
      <c r="B155" s="89" t="s">
        <v>629</v>
      </c>
      <c r="C155" s="90" t="s">
        <v>1009</v>
      </c>
      <c r="D155" s="89" t="s">
        <v>1010</v>
      </c>
      <c r="E155" s="91" t="s">
        <v>378</v>
      </c>
      <c r="F155" s="91" t="s">
        <v>259</v>
      </c>
      <c r="G155" s="89" t="s">
        <v>213</v>
      </c>
      <c r="H155" s="92">
        <v>197915530.63</v>
      </c>
      <c r="I155" s="92">
        <v>297657041.81896144</v>
      </c>
      <c r="J155" s="92">
        <v>4858691.101</v>
      </c>
      <c r="K155" s="92">
        <v>4932393.52</v>
      </c>
      <c r="L155" s="92" t="s">
        <v>212</v>
      </c>
      <c r="M155" s="92">
        <v>459510659.587</v>
      </c>
      <c r="N155" s="92">
        <v>472060637.83</v>
      </c>
      <c r="O155" s="92" t="s">
        <v>212</v>
      </c>
      <c r="P155" s="92" t="s">
        <v>212</v>
      </c>
      <c r="Q155" s="89" t="s">
        <v>635</v>
      </c>
      <c r="R155" s="89" t="s">
        <v>237</v>
      </c>
      <c r="S155" s="89" t="s">
        <v>228</v>
      </c>
      <c r="T155" s="89" t="s">
        <v>278</v>
      </c>
      <c r="U155" s="89" t="s">
        <v>648</v>
      </c>
    </row>
    <row r="156" spans="1:21" s="88" customFormat="1" ht="15.75" customHeight="1">
      <c r="A156" s="89" t="s">
        <v>348</v>
      </c>
      <c r="B156" s="89" t="s">
        <v>629</v>
      </c>
      <c r="C156" s="90" t="s">
        <v>389</v>
      </c>
      <c r="D156" s="89" t="s">
        <v>390</v>
      </c>
      <c r="E156" s="91" t="s">
        <v>379</v>
      </c>
      <c r="F156" s="91" t="s">
        <v>838</v>
      </c>
      <c r="G156" s="89" t="s">
        <v>213</v>
      </c>
      <c r="H156" s="92">
        <v>32300000</v>
      </c>
      <c r="I156" s="92">
        <v>48577908.060819544</v>
      </c>
      <c r="J156" s="92">
        <v>30088465.441</v>
      </c>
      <c r="K156" s="92">
        <v>22420450.89</v>
      </c>
      <c r="L156" s="92">
        <v>7823144.531</v>
      </c>
      <c r="M156" s="92">
        <v>2845616301.634</v>
      </c>
      <c r="N156" s="92">
        <v>2143724403.73</v>
      </c>
      <c r="O156" s="92">
        <v>776290439.254</v>
      </c>
      <c r="P156" s="92">
        <v>5201697.2</v>
      </c>
      <c r="Q156" s="89" t="s">
        <v>636</v>
      </c>
      <c r="R156" s="89" t="s">
        <v>712</v>
      </c>
      <c r="S156" s="89" t="s">
        <v>219</v>
      </c>
      <c r="T156" s="89" t="s">
        <v>278</v>
      </c>
      <c r="U156" s="89" t="s">
        <v>648</v>
      </c>
    </row>
    <row r="157" spans="1:21" s="88" customFormat="1" ht="15.75" customHeight="1">
      <c r="A157" s="89" t="s">
        <v>348</v>
      </c>
      <c r="B157" s="89" t="s">
        <v>629</v>
      </c>
      <c r="C157" s="90" t="s">
        <v>48</v>
      </c>
      <c r="D157" s="89" t="s">
        <v>49</v>
      </c>
      <c r="E157" s="91" t="s">
        <v>50</v>
      </c>
      <c r="F157" s="91" t="s">
        <v>336</v>
      </c>
      <c r="G157" s="89" t="s">
        <v>213</v>
      </c>
      <c r="H157" s="92">
        <v>13400000</v>
      </c>
      <c r="I157" s="92">
        <v>20153064.025231637</v>
      </c>
      <c r="J157" s="92">
        <v>20335170.039</v>
      </c>
      <c r="K157" s="92">
        <v>4475316.2</v>
      </c>
      <c r="L157" s="92">
        <v>15755253.009</v>
      </c>
      <c r="M157" s="92">
        <v>1923198491.929</v>
      </c>
      <c r="N157" s="92">
        <v>435128028.87</v>
      </c>
      <c r="O157" s="92">
        <v>1563393368.34</v>
      </c>
      <c r="P157" s="92">
        <v>10475845.76</v>
      </c>
      <c r="Q157" s="89" t="s">
        <v>636</v>
      </c>
      <c r="R157" s="89" t="s">
        <v>712</v>
      </c>
      <c r="S157" s="89" t="s">
        <v>228</v>
      </c>
      <c r="T157" s="89" t="s">
        <v>278</v>
      </c>
      <c r="U157" s="89" t="s">
        <v>648</v>
      </c>
    </row>
    <row r="158" spans="1:21" s="88" customFormat="1" ht="15.75" customHeight="1">
      <c r="A158" s="89" t="s">
        <v>348</v>
      </c>
      <c r="B158" s="89" t="s">
        <v>629</v>
      </c>
      <c r="C158" s="90" t="s">
        <v>845</v>
      </c>
      <c r="D158" s="89" t="s">
        <v>828</v>
      </c>
      <c r="E158" s="91" t="s">
        <v>829</v>
      </c>
      <c r="F158" s="91" t="s">
        <v>491</v>
      </c>
      <c r="G158" s="89" t="s">
        <v>213</v>
      </c>
      <c r="H158" s="92">
        <v>64500000</v>
      </c>
      <c r="I158" s="92">
        <v>97005420.12145078</v>
      </c>
      <c r="J158" s="92">
        <v>97881975.189</v>
      </c>
      <c r="K158" s="92" t="s">
        <v>212</v>
      </c>
      <c r="L158" s="92">
        <v>97005420.121</v>
      </c>
      <c r="M158" s="92">
        <v>9257186770.85</v>
      </c>
      <c r="N158" s="92" t="s">
        <v>212</v>
      </c>
      <c r="O158" s="92">
        <v>9625845451.348</v>
      </c>
      <c r="P158" s="92">
        <v>64500000</v>
      </c>
      <c r="Q158" s="89" t="s">
        <v>636</v>
      </c>
      <c r="R158" s="89" t="s">
        <v>712</v>
      </c>
      <c r="S158" s="89" t="s">
        <v>596</v>
      </c>
      <c r="T158" s="89" t="s">
        <v>830</v>
      </c>
      <c r="U158" s="89" t="s">
        <v>648</v>
      </c>
    </row>
    <row r="159" spans="1:21" s="88" customFormat="1" ht="15.75" customHeight="1">
      <c r="A159" s="89" t="s">
        <v>348</v>
      </c>
      <c r="B159" s="89" t="s">
        <v>629</v>
      </c>
      <c r="C159" s="90" t="s">
        <v>843</v>
      </c>
      <c r="D159" s="89" t="s">
        <v>844</v>
      </c>
      <c r="E159" s="91" t="s">
        <v>561</v>
      </c>
      <c r="F159" s="91" t="s">
        <v>273</v>
      </c>
      <c r="G159" s="89" t="s">
        <v>213</v>
      </c>
      <c r="H159" s="92">
        <v>283700000</v>
      </c>
      <c r="I159" s="92">
        <v>426673452.5341952</v>
      </c>
      <c r="J159" s="92">
        <v>430528935.832</v>
      </c>
      <c r="K159" s="92">
        <v>20192883.29</v>
      </c>
      <c r="L159" s="92">
        <v>407021222.365</v>
      </c>
      <c r="M159" s="92">
        <v>40717269564.19</v>
      </c>
      <c r="N159" s="92">
        <v>1978609751.59</v>
      </c>
      <c r="O159" s="92">
        <v>40388705878.442</v>
      </c>
      <c r="P159" s="92">
        <v>270633010.09</v>
      </c>
      <c r="Q159" s="89" t="s">
        <v>636</v>
      </c>
      <c r="R159" s="89" t="s">
        <v>712</v>
      </c>
      <c r="S159" s="89" t="s">
        <v>596</v>
      </c>
      <c r="T159" s="89" t="s">
        <v>248</v>
      </c>
      <c r="U159" s="89" t="s">
        <v>648</v>
      </c>
    </row>
    <row r="160" spans="1:21" s="88" customFormat="1" ht="15.75" customHeight="1">
      <c r="A160" s="89" t="s">
        <v>348</v>
      </c>
      <c r="B160" s="89" t="s">
        <v>629</v>
      </c>
      <c r="C160" s="90" t="s">
        <v>368</v>
      </c>
      <c r="D160" s="89" t="s">
        <v>369</v>
      </c>
      <c r="E160" s="91" t="s">
        <v>347</v>
      </c>
      <c r="F160" s="91" t="s">
        <v>370</v>
      </c>
      <c r="G160" s="89" t="s">
        <v>213</v>
      </c>
      <c r="H160" s="92">
        <v>23400000</v>
      </c>
      <c r="I160" s="92">
        <v>35192664.044061214</v>
      </c>
      <c r="J160" s="92">
        <v>17279668.38</v>
      </c>
      <c r="K160" s="92">
        <v>6788140.43</v>
      </c>
      <c r="L160" s="92">
        <v>10425780.867</v>
      </c>
      <c r="M160" s="92">
        <v>1634224454.692</v>
      </c>
      <c r="N160" s="92">
        <v>653275118.32</v>
      </c>
      <c r="O160" s="92">
        <v>1034549978.885</v>
      </c>
      <c r="P160" s="92">
        <v>6932219.51</v>
      </c>
      <c r="Q160" s="89" t="s">
        <v>636</v>
      </c>
      <c r="R160" s="89" t="s">
        <v>712</v>
      </c>
      <c r="S160" s="89" t="s">
        <v>341</v>
      </c>
      <c r="T160" s="89" t="s">
        <v>215</v>
      </c>
      <c r="U160" s="89" t="s">
        <v>648</v>
      </c>
    </row>
    <row r="161" spans="1:21" s="88" customFormat="1" ht="15.75" customHeight="1">
      <c r="A161" s="89" t="s">
        <v>394</v>
      </c>
      <c r="B161" s="89" t="s">
        <v>630</v>
      </c>
      <c r="C161" s="90" t="s">
        <v>1011</v>
      </c>
      <c r="D161" s="89" t="s">
        <v>1012</v>
      </c>
      <c r="E161" s="91" t="s">
        <v>1013</v>
      </c>
      <c r="F161" s="91" t="s">
        <v>900</v>
      </c>
      <c r="G161" s="89" t="s">
        <v>217</v>
      </c>
      <c r="H161" s="92">
        <v>285000</v>
      </c>
      <c r="I161" s="92">
        <v>285000</v>
      </c>
      <c r="J161" s="92">
        <v>285000</v>
      </c>
      <c r="K161" s="92" t="s">
        <v>212</v>
      </c>
      <c r="L161" s="92">
        <v>285000</v>
      </c>
      <c r="M161" s="92">
        <v>26953871.993</v>
      </c>
      <c r="N161" s="92" t="s">
        <v>212</v>
      </c>
      <c r="O161" s="92">
        <v>28280542.986</v>
      </c>
      <c r="P161" s="92">
        <v>285000</v>
      </c>
      <c r="Q161" s="89" t="s">
        <v>635</v>
      </c>
      <c r="R161" s="89" t="s">
        <v>235</v>
      </c>
      <c r="S161" s="89" t="s">
        <v>235</v>
      </c>
      <c r="T161" s="89" t="s">
        <v>234</v>
      </c>
      <c r="U161" s="89" t="s">
        <v>648</v>
      </c>
    </row>
    <row r="162" spans="1:21" s="88" customFormat="1" ht="15.75" customHeight="1">
      <c r="A162" s="89" t="s">
        <v>394</v>
      </c>
      <c r="B162" s="89" t="s">
        <v>630</v>
      </c>
      <c r="C162" s="90" t="s">
        <v>744</v>
      </c>
      <c r="D162" s="89" t="s">
        <v>745</v>
      </c>
      <c r="E162" s="91" t="s">
        <v>746</v>
      </c>
      <c r="F162" s="91" t="s">
        <v>604</v>
      </c>
      <c r="G162" s="89" t="s">
        <v>217</v>
      </c>
      <c r="H162" s="92">
        <v>300000</v>
      </c>
      <c r="I162" s="92">
        <v>300000</v>
      </c>
      <c r="J162" s="92">
        <v>300000</v>
      </c>
      <c r="K162" s="92" t="s">
        <v>212</v>
      </c>
      <c r="L162" s="92">
        <v>300000</v>
      </c>
      <c r="M162" s="92">
        <v>28372496.835</v>
      </c>
      <c r="N162" s="92" t="s">
        <v>212</v>
      </c>
      <c r="O162" s="92">
        <v>29768992.617</v>
      </c>
      <c r="P162" s="92">
        <v>300000</v>
      </c>
      <c r="Q162" s="89" t="s">
        <v>636</v>
      </c>
      <c r="R162" s="89" t="s">
        <v>712</v>
      </c>
      <c r="S162" s="89" t="s">
        <v>219</v>
      </c>
      <c r="T162" s="89" t="s">
        <v>119</v>
      </c>
      <c r="U162" s="89" t="s">
        <v>648</v>
      </c>
    </row>
    <row r="163" spans="1:21" s="88" customFormat="1" ht="15.75" customHeight="1">
      <c r="A163" s="89" t="s">
        <v>394</v>
      </c>
      <c r="B163" s="89" t="s">
        <v>629</v>
      </c>
      <c r="C163" s="90" t="s">
        <v>396</v>
      </c>
      <c r="D163" s="89" t="s">
        <v>397</v>
      </c>
      <c r="E163" s="91" t="s">
        <v>398</v>
      </c>
      <c r="F163" s="91" t="s">
        <v>263</v>
      </c>
      <c r="G163" s="89" t="s">
        <v>395</v>
      </c>
      <c r="H163" s="92">
        <v>56860000</v>
      </c>
      <c r="I163" s="92">
        <v>85515165.70706499</v>
      </c>
      <c r="J163" s="92">
        <v>79762704.196</v>
      </c>
      <c r="K163" s="92">
        <v>4515831.63</v>
      </c>
      <c r="L163" s="92">
        <v>74562386.637</v>
      </c>
      <c r="M163" s="92">
        <v>7543556907.879</v>
      </c>
      <c r="N163" s="92">
        <v>439676951.87</v>
      </c>
      <c r="O163" s="92">
        <v>7398823791.023</v>
      </c>
      <c r="P163" s="92">
        <v>49577373.43</v>
      </c>
      <c r="Q163" s="89" t="s">
        <v>636</v>
      </c>
      <c r="R163" s="89" t="s">
        <v>235</v>
      </c>
      <c r="S163" s="89" t="s">
        <v>228</v>
      </c>
      <c r="T163" s="89" t="s">
        <v>234</v>
      </c>
      <c r="U163" s="89" t="s">
        <v>648</v>
      </c>
    </row>
    <row r="164" spans="1:21" s="88" customFormat="1" ht="15.75" customHeight="1">
      <c r="A164" s="89" t="s">
        <v>394</v>
      </c>
      <c r="B164" s="89" t="s">
        <v>629</v>
      </c>
      <c r="C164" s="90" t="s">
        <v>404</v>
      </c>
      <c r="D164" s="89" t="s">
        <v>405</v>
      </c>
      <c r="E164" s="91" t="s">
        <v>288</v>
      </c>
      <c r="F164" s="91" t="s">
        <v>185</v>
      </c>
      <c r="G164" s="89" t="s">
        <v>217</v>
      </c>
      <c r="H164" s="92">
        <v>39380000</v>
      </c>
      <c r="I164" s="92">
        <v>39380000</v>
      </c>
      <c r="J164" s="92">
        <v>39380000</v>
      </c>
      <c r="K164" s="92">
        <v>10426</v>
      </c>
      <c r="L164" s="92">
        <v>39369574</v>
      </c>
      <c r="M164" s="92">
        <v>3724363084.541</v>
      </c>
      <c r="N164" s="92">
        <v>1011144.99</v>
      </c>
      <c r="O164" s="92">
        <v>3906641859.135</v>
      </c>
      <c r="P164" s="92">
        <v>39369574</v>
      </c>
      <c r="Q164" s="89" t="s">
        <v>636</v>
      </c>
      <c r="R164" s="89" t="s">
        <v>712</v>
      </c>
      <c r="S164" s="89" t="s">
        <v>228</v>
      </c>
      <c r="T164" s="89" t="s">
        <v>624</v>
      </c>
      <c r="U164" s="89" t="s">
        <v>648</v>
      </c>
    </row>
    <row r="165" spans="1:21" s="88" customFormat="1" ht="15.75" customHeight="1">
      <c r="A165" s="89" t="s">
        <v>394</v>
      </c>
      <c r="B165" s="89" t="s">
        <v>629</v>
      </c>
      <c r="C165" s="90" t="s">
        <v>406</v>
      </c>
      <c r="D165" s="89" t="s">
        <v>407</v>
      </c>
      <c r="E165" s="91" t="s">
        <v>288</v>
      </c>
      <c r="F165" s="91" t="s">
        <v>185</v>
      </c>
      <c r="G165" s="89" t="s">
        <v>217</v>
      </c>
      <c r="H165" s="92">
        <v>22570000</v>
      </c>
      <c r="I165" s="92">
        <v>22570000</v>
      </c>
      <c r="J165" s="92">
        <v>22570000</v>
      </c>
      <c r="K165" s="92" t="s">
        <v>212</v>
      </c>
      <c r="L165" s="92">
        <v>22570000</v>
      </c>
      <c r="M165" s="92">
        <v>2134557511.886</v>
      </c>
      <c r="N165" s="92" t="s">
        <v>212</v>
      </c>
      <c r="O165" s="92">
        <v>2239620544.552</v>
      </c>
      <c r="P165" s="92">
        <v>22570000</v>
      </c>
      <c r="Q165" s="89" t="s">
        <v>636</v>
      </c>
      <c r="R165" s="89" t="s">
        <v>712</v>
      </c>
      <c r="S165" s="89" t="s">
        <v>228</v>
      </c>
      <c r="T165" s="89" t="s">
        <v>624</v>
      </c>
      <c r="U165" s="89" t="s">
        <v>648</v>
      </c>
    </row>
    <row r="166" spans="1:21" s="88" customFormat="1" ht="15.75" customHeight="1">
      <c r="A166" s="89" t="s">
        <v>394</v>
      </c>
      <c r="B166" s="89" t="s">
        <v>629</v>
      </c>
      <c r="C166" s="90" t="s">
        <v>402</v>
      </c>
      <c r="D166" s="89" t="s">
        <v>403</v>
      </c>
      <c r="E166" s="91" t="s">
        <v>288</v>
      </c>
      <c r="F166" s="91" t="s">
        <v>861</v>
      </c>
      <c r="G166" s="89" t="s">
        <v>217</v>
      </c>
      <c r="H166" s="92">
        <v>160228000</v>
      </c>
      <c r="I166" s="92">
        <v>160228000</v>
      </c>
      <c r="J166" s="92">
        <v>146706891.64</v>
      </c>
      <c r="K166" s="92">
        <v>19929670.32</v>
      </c>
      <c r="L166" s="92">
        <v>126777221.32</v>
      </c>
      <c r="M166" s="92">
        <v>13874802729.095</v>
      </c>
      <c r="N166" s="92">
        <v>1934202257.82</v>
      </c>
      <c r="O166" s="92">
        <v>12580100551.596</v>
      </c>
      <c r="P166" s="92">
        <v>126777221.32</v>
      </c>
      <c r="Q166" s="89" t="s">
        <v>636</v>
      </c>
      <c r="R166" s="89" t="s">
        <v>712</v>
      </c>
      <c r="S166" s="89" t="s">
        <v>649</v>
      </c>
      <c r="T166" s="89" t="s">
        <v>233</v>
      </c>
      <c r="U166" s="89" t="s">
        <v>648</v>
      </c>
    </row>
    <row r="167" spans="1:21" s="88" customFormat="1" ht="15.75" customHeight="1">
      <c r="A167" s="89" t="s">
        <v>394</v>
      </c>
      <c r="B167" s="89" t="s">
        <v>629</v>
      </c>
      <c r="C167" s="90" t="s">
        <v>855</v>
      </c>
      <c r="D167" s="89" t="s">
        <v>856</v>
      </c>
      <c r="E167" s="91" t="s">
        <v>857</v>
      </c>
      <c r="F167" s="91" t="s">
        <v>185</v>
      </c>
      <c r="G167" s="89" t="s">
        <v>217</v>
      </c>
      <c r="H167" s="92">
        <v>215000000</v>
      </c>
      <c r="I167" s="92">
        <v>215000000</v>
      </c>
      <c r="J167" s="92" t="s">
        <v>212</v>
      </c>
      <c r="K167" s="92" t="s">
        <v>212</v>
      </c>
      <c r="L167" s="92">
        <v>215000000</v>
      </c>
      <c r="M167" s="92" t="s">
        <v>212</v>
      </c>
      <c r="N167" s="92" t="s">
        <v>212</v>
      </c>
      <c r="O167" s="92">
        <v>21334444708.85</v>
      </c>
      <c r="P167" s="92">
        <v>215000000</v>
      </c>
      <c r="Q167" s="89" t="s">
        <v>636</v>
      </c>
      <c r="R167" s="89" t="s">
        <v>712</v>
      </c>
      <c r="S167" s="89" t="s">
        <v>330</v>
      </c>
      <c r="T167" s="89" t="s">
        <v>858</v>
      </c>
      <c r="U167" s="89" t="s">
        <v>648</v>
      </c>
    </row>
    <row r="168" spans="1:21" s="88" customFormat="1" ht="15.75" customHeight="1">
      <c r="A168" s="89" t="s">
        <v>394</v>
      </c>
      <c r="B168" s="89" t="s">
        <v>629</v>
      </c>
      <c r="C168" s="90" t="s">
        <v>859</v>
      </c>
      <c r="D168" s="89" t="s">
        <v>860</v>
      </c>
      <c r="E168" s="91" t="s">
        <v>857</v>
      </c>
      <c r="F168" s="91" t="s">
        <v>185</v>
      </c>
      <c r="G168" s="89" t="s">
        <v>217</v>
      </c>
      <c r="H168" s="92">
        <v>12000000</v>
      </c>
      <c r="I168" s="92">
        <v>12000000</v>
      </c>
      <c r="J168" s="92" t="s">
        <v>212</v>
      </c>
      <c r="K168" s="92" t="s">
        <v>212</v>
      </c>
      <c r="L168" s="92">
        <v>12000000</v>
      </c>
      <c r="M168" s="92" t="s">
        <v>212</v>
      </c>
      <c r="N168" s="92" t="s">
        <v>212</v>
      </c>
      <c r="O168" s="92">
        <v>1190759704.68</v>
      </c>
      <c r="P168" s="92">
        <v>12000000</v>
      </c>
      <c r="Q168" s="89" t="s">
        <v>635</v>
      </c>
      <c r="R168" s="89" t="s">
        <v>237</v>
      </c>
      <c r="S168" s="89" t="s">
        <v>330</v>
      </c>
      <c r="T168" s="89" t="s">
        <v>858</v>
      </c>
      <c r="U168" s="89" t="s">
        <v>648</v>
      </c>
    </row>
    <row r="169" spans="1:21" s="88" customFormat="1" ht="15.75" customHeight="1">
      <c r="A169" s="89" t="s">
        <v>394</v>
      </c>
      <c r="B169" s="89" t="s">
        <v>629</v>
      </c>
      <c r="C169" s="90" t="s">
        <v>391</v>
      </c>
      <c r="D169" s="89" t="s">
        <v>392</v>
      </c>
      <c r="E169" s="91" t="s">
        <v>393</v>
      </c>
      <c r="F169" s="91" t="s">
        <v>854</v>
      </c>
      <c r="G169" s="89" t="s">
        <v>217</v>
      </c>
      <c r="H169" s="92">
        <v>140000000</v>
      </c>
      <c r="I169" s="92">
        <v>140000000</v>
      </c>
      <c r="J169" s="92">
        <v>78724606.55</v>
      </c>
      <c r="K169" s="92">
        <v>23965087.27</v>
      </c>
      <c r="L169" s="92">
        <v>54759519.28</v>
      </c>
      <c r="M169" s="92">
        <v>7445378833.922</v>
      </c>
      <c r="N169" s="92">
        <v>2318849677.68</v>
      </c>
      <c r="O169" s="92">
        <v>5433785750.523</v>
      </c>
      <c r="P169" s="92">
        <v>54759519.28</v>
      </c>
      <c r="Q169" s="89" t="s">
        <v>636</v>
      </c>
      <c r="R169" s="89" t="s">
        <v>289</v>
      </c>
      <c r="S169" s="89" t="s">
        <v>649</v>
      </c>
      <c r="T169" s="89" t="s">
        <v>313</v>
      </c>
      <c r="U169" s="89" t="s">
        <v>648</v>
      </c>
    </row>
    <row r="170" spans="1:21" s="88" customFormat="1" ht="15.75" customHeight="1">
      <c r="A170" s="89" t="s">
        <v>394</v>
      </c>
      <c r="B170" s="89" t="s">
        <v>629</v>
      </c>
      <c r="C170" s="90" t="s">
        <v>1014</v>
      </c>
      <c r="D170" s="89" t="s">
        <v>1015</v>
      </c>
      <c r="E170" s="91" t="s">
        <v>1016</v>
      </c>
      <c r="F170" s="91" t="s">
        <v>231</v>
      </c>
      <c r="G170" s="89" t="s">
        <v>217</v>
      </c>
      <c r="H170" s="92">
        <v>39070000</v>
      </c>
      <c r="I170" s="92">
        <v>39070000</v>
      </c>
      <c r="J170" s="92">
        <v>1936087.5</v>
      </c>
      <c r="K170" s="92" t="s">
        <v>212</v>
      </c>
      <c r="L170" s="92">
        <v>1936087.5</v>
      </c>
      <c r="M170" s="92">
        <v>183105454.887</v>
      </c>
      <c r="N170" s="92" t="s">
        <v>212</v>
      </c>
      <c r="O170" s="92">
        <v>192117914.978</v>
      </c>
      <c r="P170" s="92">
        <v>1936087.5</v>
      </c>
      <c r="Q170" s="89" t="s">
        <v>636</v>
      </c>
      <c r="R170" s="89" t="s">
        <v>712</v>
      </c>
      <c r="S170" s="89" t="s">
        <v>649</v>
      </c>
      <c r="T170" s="89" t="s">
        <v>313</v>
      </c>
      <c r="U170" s="89" t="s">
        <v>648</v>
      </c>
    </row>
    <row r="171" spans="1:21" s="88" customFormat="1" ht="15.75" customHeight="1">
      <c r="A171" s="89" t="s">
        <v>394</v>
      </c>
      <c r="B171" s="89" t="s">
        <v>629</v>
      </c>
      <c r="C171" s="90" t="s">
        <v>399</v>
      </c>
      <c r="D171" s="89" t="s">
        <v>400</v>
      </c>
      <c r="E171" s="91" t="s">
        <v>401</v>
      </c>
      <c r="F171" s="91" t="s">
        <v>263</v>
      </c>
      <c r="G171" s="89" t="s">
        <v>217</v>
      </c>
      <c r="H171" s="92">
        <v>150200000</v>
      </c>
      <c r="I171" s="92">
        <v>150200000</v>
      </c>
      <c r="J171" s="92">
        <v>49799420.84</v>
      </c>
      <c r="K171" s="92">
        <v>32605725.56</v>
      </c>
      <c r="L171" s="92">
        <v>17193695.28</v>
      </c>
      <c r="M171" s="92">
        <v>4709779700.559</v>
      </c>
      <c r="N171" s="92">
        <v>3194006294.77</v>
      </c>
      <c r="O171" s="92">
        <v>1706129959.498</v>
      </c>
      <c r="P171" s="92">
        <v>17193695.28</v>
      </c>
      <c r="Q171" s="89" t="s">
        <v>636</v>
      </c>
      <c r="R171" s="89" t="s">
        <v>712</v>
      </c>
      <c r="S171" s="89" t="s">
        <v>596</v>
      </c>
      <c r="T171" s="89" t="s">
        <v>248</v>
      </c>
      <c r="U171" s="89" t="s">
        <v>648</v>
      </c>
    </row>
    <row r="172" spans="1:21" s="88" customFormat="1" ht="15.75" customHeight="1">
      <c r="A172" s="89" t="s">
        <v>394</v>
      </c>
      <c r="B172" s="89" t="s">
        <v>629</v>
      </c>
      <c r="C172" s="90" t="s">
        <v>747</v>
      </c>
      <c r="D172" s="89" t="s">
        <v>748</v>
      </c>
      <c r="E172" s="91" t="s">
        <v>231</v>
      </c>
      <c r="F172" s="91" t="s">
        <v>259</v>
      </c>
      <c r="G172" s="89" t="s">
        <v>217</v>
      </c>
      <c r="H172" s="92">
        <v>220000000</v>
      </c>
      <c r="I172" s="92">
        <v>220000000</v>
      </c>
      <c r="J172" s="92">
        <v>167617132.09</v>
      </c>
      <c r="K172" s="92" t="s">
        <v>212</v>
      </c>
      <c r="L172" s="92">
        <v>167617132.09</v>
      </c>
      <c r="M172" s="92">
        <v>15852388499.051</v>
      </c>
      <c r="N172" s="92" t="s">
        <v>212</v>
      </c>
      <c r="O172" s="92">
        <v>16632643892.233</v>
      </c>
      <c r="P172" s="92">
        <v>167617132.09</v>
      </c>
      <c r="Q172" s="89" t="s">
        <v>636</v>
      </c>
      <c r="R172" s="89" t="s">
        <v>712</v>
      </c>
      <c r="S172" s="89" t="s">
        <v>596</v>
      </c>
      <c r="T172" s="89" t="s">
        <v>248</v>
      </c>
      <c r="U172" s="89" t="s">
        <v>648</v>
      </c>
    </row>
    <row r="173" spans="1:21" s="88" customFormat="1" ht="15.75" customHeight="1">
      <c r="A173" s="89" t="s">
        <v>394</v>
      </c>
      <c r="B173" s="89" t="s">
        <v>629</v>
      </c>
      <c r="C173" s="90" t="s">
        <v>408</v>
      </c>
      <c r="D173" s="89" t="s">
        <v>409</v>
      </c>
      <c r="E173" s="91" t="s">
        <v>410</v>
      </c>
      <c r="F173" s="91" t="s">
        <v>386</v>
      </c>
      <c r="G173" s="89" t="s">
        <v>217</v>
      </c>
      <c r="H173" s="92">
        <v>137640000</v>
      </c>
      <c r="I173" s="92">
        <v>137640000</v>
      </c>
      <c r="J173" s="92">
        <v>105909031.49</v>
      </c>
      <c r="K173" s="92">
        <v>15607241.42</v>
      </c>
      <c r="L173" s="92">
        <v>90301790.07</v>
      </c>
      <c r="M173" s="92">
        <v>10016345535.826</v>
      </c>
      <c r="N173" s="92">
        <v>1505136862.16</v>
      </c>
      <c r="O173" s="92">
        <v>8960644406.319</v>
      </c>
      <c r="P173" s="92">
        <v>90301790.07</v>
      </c>
      <c r="Q173" s="89" t="s">
        <v>636</v>
      </c>
      <c r="R173" s="89" t="s">
        <v>712</v>
      </c>
      <c r="S173" s="89" t="s">
        <v>596</v>
      </c>
      <c r="T173" s="89" t="s">
        <v>248</v>
      </c>
      <c r="U173" s="89" t="s">
        <v>648</v>
      </c>
    </row>
    <row r="174" spans="1:21" s="88" customFormat="1" ht="15.75" customHeight="1">
      <c r="A174" s="89" t="s">
        <v>51</v>
      </c>
      <c r="B174" s="89" t="s">
        <v>629</v>
      </c>
      <c r="C174" s="90" t="s">
        <v>1017</v>
      </c>
      <c r="D174" s="89" t="s">
        <v>1018</v>
      </c>
      <c r="E174" s="91" t="s">
        <v>1019</v>
      </c>
      <c r="F174" s="91" t="s">
        <v>277</v>
      </c>
      <c r="G174" s="89" t="s">
        <v>217</v>
      </c>
      <c r="H174" s="92">
        <v>256000000</v>
      </c>
      <c r="I174" s="92">
        <v>256000000</v>
      </c>
      <c r="J174" s="92">
        <v>256000000</v>
      </c>
      <c r="K174" s="92">
        <v>256000000</v>
      </c>
      <c r="L174" s="92" t="s">
        <v>212</v>
      </c>
      <c r="M174" s="92">
        <v>24211197299.2</v>
      </c>
      <c r="N174" s="92">
        <v>24665604721.01</v>
      </c>
      <c r="O174" s="92" t="s">
        <v>212</v>
      </c>
      <c r="P174" s="92" t="s">
        <v>212</v>
      </c>
      <c r="Q174" s="89" t="s">
        <v>635</v>
      </c>
      <c r="R174" s="89" t="s">
        <v>237</v>
      </c>
      <c r="S174" s="89" t="s">
        <v>1020</v>
      </c>
      <c r="T174" s="89" t="s">
        <v>222</v>
      </c>
      <c r="U174" s="89" t="s">
        <v>648</v>
      </c>
    </row>
    <row r="175" spans="1:21" s="88" customFormat="1" ht="15.75" customHeight="1">
      <c r="A175" s="89" t="s">
        <v>411</v>
      </c>
      <c r="B175" s="89" t="s">
        <v>629</v>
      </c>
      <c r="C175" s="90" t="s">
        <v>413</v>
      </c>
      <c r="D175" s="89" t="s">
        <v>414</v>
      </c>
      <c r="E175" s="91" t="s">
        <v>415</v>
      </c>
      <c r="F175" s="91" t="s">
        <v>736</v>
      </c>
      <c r="G175" s="89" t="s">
        <v>213</v>
      </c>
      <c r="H175" s="92">
        <v>15250000</v>
      </c>
      <c r="I175" s="92">
        <v>22935390.028715108</v>
      </c>
      <c r="J175" s="92">
        <v>2183976.73</v>
      </c>
      <c r="K175" s="92" t="s">
        <v>212</v>
      </c>
      <c r="L175" s="92">
        <v>2164418.728</v>
      </c>
      <c r="M175" s="92">
        <v>206549576.177</v>
      </c>
      <c r="N175" s="92" t="s">
        <v>212</v>
      </c>
      <c r="O175" s="92">
        <v>214775217.086</v>
      </c>
      <c r="P175" s="92">
        <v>1439146.47</v>
      </c>
      <c r="Q175" s="89" t="s">
        <v>636</v>
      </c>
      <c r="R175" s="89" t="s">
        <v>712</v>
      </c>
      <c r="S175" s="89" t="s">
        <v>223</v>
      </c>
      <c r="T175" s="89" t="s">
        <v>349</v>
      </c>
      <c r="U175" s="89" t="s">
        <v>648</v>
      </c>
    </row>
    <row r="176" spans="1:21" s="88" customFormat="1" ht="15.75" customHeight="1">
      <c r="A176" s="89" t="s">
        <v>411</v>
      </c>
      <c r="B176" s="89" t="s">
        <v>629</v>
      </c>
      <c r="C176" s="90" t="s">
        <v>417</v>
      </c>
      <c r="D176" s="89" t="s">
        <v>418</v>
      </c>
      <c r="E176" s="91" t="s">
        <v>419</v>
      </c>
      <c r="F176" s="91" t="s">
        <v>263</v>
      </c>
      <c r="G176" s="89" t="s">
        <v>213</v>
      </c>
      <c r="H176" s="92">
        <v>22850000</v>
      </c>
      <c r="I176" s="92">
        <v>34365486.04302559</v>
      </c>
      <c r="J176" s="92">
        <v>7738136.003</v>
      </c>
      <c r="K176" s="92">
        <v>5411265</v>
      </c>
      <c r="L176" s="92">
        <v>2319068.513</v>
      </c>
      <c r="M176" s="92">
        <v>731834130.822</v>
      </c>
      <c r="N176" s="92">
        <v>530639793.68</v>
      </c>
      <c r="O176" s="92">
        <v>230121111.507</v>
      </c>
      <c r="P176" s="92">
        <v>1541974.86</v>
      </c>
      <c r="Q176" s="89" t="s">
        <v>636</v>
      </c>
      <c r="R176" s="89" t="s">
        <v>712</v>
      </c>
      <c r="S176" s="89" t="s">
        <v>223</v>
      </c>
      <c r="T176" s="89" t="s">
        <v>352</v>
      </c>
      <c r="U176" s="89" t="s">
        <v>648</v>
      </c>
    </row>
    <row r="177" spans="1:21" s="88" customFormat="1" ht="15.75" customHeight="1">
      <c r="A177" s="89" t="s">
        <v>411</v>
      </c>
      <c r="B177" s="89" t="s">
        <v>629</v>
      </c>
      <c r="C177" s="90" t="s">
        <v>101</v>
      </c>
      <c r="D177" s="89" t="s">
        <v>1021</v>
      </c>
      <c r="E177" s="91" t="s">
        <v>31</v>
      </c>
      <c r="F177" s="91" t="s">
        <v>102</v>
      </c>
      <c r="G177" s="89" t="s">
        <v>213</v>
      </c>
      <c r="H177" s="92">
        <v>26350000</v>
      </c>
      <c r="I177" s="92">
        <v>39629346.04961594</v>
      </c>
      <c r="J177" s="92">
        <v>39987442.577</v>
      </c>
      <c r="K177" s="92" t="s">
        <v>212</v>
      </c>
      <c r="L177" s="92">
        <v>39629346.05</v>
      </c>
      <c r="M177" s="92">
        <v>3781811959.875</v>
      </c>
      <c r="N177" s="92" t="s">
        <v>212</v>
      </c>
      <c r="O177" s="92">
        <v>3932419033.225</v>
      </c>
      <c r="P177" s="92">
        <v>26350000</v>
      </c>
      <c r="Q177" s="89" t="s">
        <v>636</v>
      </c>
      <c r="R177" s="89" t="s">
        <v>712</v>
      </c>
      <c r="S177" s="89" t="s">
        <v>223</v>
      </c>
      <c r="T177" s="89" t="s">
        <v>253</v>
      </c>
      <c r="U177" s="89" t="s">
        <v>648</v>
      </c>
    </row>
    <row r="178" spans="1:21" s="88" customFormat="1" ht="15.75" customHeight="1">
      <c r="A178" s="89" t="s">
        <v>421</v>
      </c>
      <c r="B178" s="89" t="s">
        <v>629</v>
      </c>
      <c r="C178" s="90" t="s">
        <v>862</v>
      </c>
      <c r="D178" s="89" t="s">
        <v>863</v>
      </c>
      <c r="E178" s="91" t="s">
        <v>561</v>
      </c>
      <c r="F178" s="91" t="s">
        <v>420</v>
      </c>
      <c r="G178" s="89" t="s">
        <v>221</v>
      </c>
      <c r="H178" s="92">
        <v>57750000</v>
      </c>
      <c r="I178" s="92">
        <v>75464812.2803974</v>
      </c>
      <c r="J178" s="92">
        <v>72652387.187</v>
      </c>
      <c r="K178" s="92">
        <v>39313499.84</v>
      </c>
      <c r="L178" s="92">
        <v>36262312.394</v>
      </c>
      <c r="M178" s="92">
        <v>6871098751.726</v>
      </c>
      <c r="N178" s="92">
        <v>3805276500</v>
      </c>
      <c r="O178" s="92">
        <v>3598308366.488</v>
      </c>
      <c r="P178" s="92">
        <v>27750000</v>
      </c>
      <c r="Q178" s="89" t="s">
        <v>636</v>
      </c>
      <c r="R178" s="89" t="s">
        <v>712</v>
      </c>
      <c r="S178" s="89" t="s">
        <v>926</v>
      </c>
      <c r="T178" s="89" t="s">
        <v>501</v>
      </c>
      <c r="U178" s="89" t="s">
        <v>653</v>
      </c>
    </row>
    <row r="179" spans="1:21" s="88" customFormat="1" ht="15.75" customHeight="1">
      <c r="A179" s="89" t="s">
        <v>421</v>
      </c>
      <c r="B179" s="89" t="s">
        <v>629</v>
      </c>
      <c r="C179" s="90" t="s">
        <v>4</v>
      </c>
      <c r="D179" s="89" t="s">
        <v>5</v>
      </c>
      <c r="E179" s="91" t="s">
        <v>6</v>
      </c>
      <c r="F179" s="91" t="s">
        <v>7</v>
      </c>
      <c r="G179" s="89" t="s">
        <v>221</v>
      </c>
      <c r="H179" s="92">
        <v>40000000</v>
      </c>
      <c r="I179" s="92">
        <v>52269999.847894296</v>
      </c>
      <c r="J179" s="92">
        <v>50321999.784</v>
      </c>
      <c r="K179" s="92" t="s">
        <v>212</v>
      </c>
      <c r="L179" s="92">
        <v>52269999.848</v>
      </c>
      <c r="M179" s="92">
        <v>4759202598.596</v>
      </c>
      <c r="N179" s="92" t="s">
        <v>212</v>
      </c>
      <c r="O179" s="92">
        <v>5186750798.54</v>
      </c>
      <c r="P179" s="92">
        <v>40000000</v>
      </c>
      <c r="Q179" s="89" t="s">
        <v>636</v>
      </c>
      <c r="R179" s="89" t="s">
        <v>712</v>
      </c>
      <c r="S179" s="89" t="s">
        <v>223</v>
      </c>
      <c r="T179" s="89" t="s">
        <v>785</v>
      </c>
      <c r="U179" s="89" t="s">
        <v>653</v>
      </c>
    </row>
    <row r="180" spans="1:21" s="88" customFormat="1" ht="15.75" customHeight="1">
      <c r="A180" s="89" t="s">
        <v>426</v>
      </c>
      <c r="B180" s="89" t="s">
        <v>630</v>
      </c>
      <c r="C180" s="90">
        <v>1060200</v>
      </c>
      <c r="D180" s="89" t="s">
        <v>199</v>
      </c>
      <c r="E180" s="91" t="s">
        <v>200</v>
      </c>
      <c r="F180" s="91" t="s">
        <v>336</v>
      </c>
      <c r="G180" s="89" t="s">
        <v>220</v>
      </c>
      <c r="H180" s="92">
        <v>3644000000</v>
      </c>
      <c r="I180" s="92">
        <v>36789500.4121099</v>
      </c>
      <c r="J180" s="92">
        <v>31957725.262</v>
      </c>
      <c r="K180" s="92" t="s">
        <v>212</v>
      </c>
      <c r="L180" s="92">
        <v>25643614.448</v>
      </c>
      <c r="M180" s="92">
        <v>3022401529.513</v>
      </c>
      <c r="N180" s="92" t="s">
        <v>212</v>
      </c>
      <c r="O180" s="92">
        <v>2544615230.538</v>
      </c>
      <c r="P180" s="92">
        <v>2540000000</v>
      </c>
      <c r="Q180" s="89" t="s">
        <v>636</v>
      </c>
      <c r="R180" s="89" t="s">
        <v>289</v>
      </c>
      <c r="S180" s="89" t="s">
        <v>225</v>
      </c>
      <c r="T180" s="89" t="s">
        <v>786</v>
      </c>
      <c r="U180" s="89" t="s">
        <v>653</v>
      </c>
    </row>
    <row r="181" spans="1:21" s="88" customFormat="1" ht="15.75" customHeight="1">
      <c r="A181" s="89" t="s">
        <v>426</v>
      </c>
      <c r="B181" s="89" t="s">
        <v>630</v>
      </c>
      <c r="C181" s="90">
        <v>1260360</v>
      </c>
      <c r="D181" s="89" t="s">
        <v>867</v>
      </c>
      <c r="E181" s="91" t="s">
        <v>865</v>
      </c>
      <c r="F181" s="91" t="s">
        <v>154</v>
      </c>
      <c r="G181" s="89" t="s">
        <v>220</v>
      </c>
      <c r="H181" s="92">
        <v>1385000000</v>
      </c>
      <c r="I181" s="92">
        <v>13982837.011737708</v>
      </c>
      <c r="J181" s="92" t="s">
        <v>212</v>
      </c>
      <c r="K181" s="92" t="s">
        <v>212</v>
      </c>
      <c r="L181" s="92">
        <v>13982837.012</v>
      </c>
      <c r="M181" s="92" t="s">
        <v>212</v>
      </c>
      <c r="N181" s="92" t="s">
        <v>212</v>
      </c>
      <c r="O181" s="92">
        <v>1387516572.557</v>
      </c>
      <c r="P181" s="92">
        <v>1385000000</v>
      </c>
      <c r="Q181" s="89" t="s">
        <v>636</v>
      </c>
      <c r="R181" s="89" t="s">
        <v>712</v>
      </c>
      <c r="S181" s="89" t="s">
        <v>649</v>
      </c>
      <c r="T181" s="89" t="s">
        <v>312</v>
      </c>
      <c r="U181" s="89" t="s">
        <v>653</v>
      </c>
    </row>
    <row r="182" spans="1:21" s="88" customFormat="1" ht="15.75" customHeight="1">
      <c r="A182" s="89" t="s">
        <v>426</v>
      </c>
      <c r="B182" s="89" t="s">
        <v>630</v>
      </c>
      <c r="C182" s="90" t="s">
        <v>574</v>
      </c>
      <c r="D182" s="89" t="s">
        <v>575</v>
      </c>
      <c r="E182" s="91" t="s">
        <v>553</v>
      </c>
      <c r="F182" s="91" t="s">
        <v>576</v>
      </c>
      <c r="G182" s="89" t="s">
        <v>217</v>
      </c>
      <c r="H182" s="92">
        <v>2730000</v>
      </c>
      <c r="I182" s="92">
        <v>2730000</v>
      </c>
      <c r="J182" s="92">
        <v>2730000</v>
      </c>
      <c r="K182" s="92" t="s">
        <v>212</v>
      </c>
      <c r="L182" s="92">
        <v>2730000</v>
      </c>
      <c r="M182" s="92">
        <v>258189721.198</v>
      </c>
      <c r="N182" s="92" t="s">
        <v>212</v>
      </c>
      <c r="O182" s="92">
        <v>270897832.815</v>
      </c>
      <c r="P182" s="92">
        <v>2730000</v>
      </c>
      <c r="Q182" s="89" t="s">
        <v>636</v>
      </c>
      <c r="R182" s="89" t="s">
        <v>712</v>
      </c>
      <c r="S182" s="89" t="s">
        <v>232</v>
      </c>
      <c r="T182" s="89" t="s">
        <v>752</v>
      </c>
      <c r="U182" s="89" t="s">
        <v>653</v>
      </c>
    </row>
    <row r="183" spans="1:21" s="88" customFormat="1" ht="15.75" customHeight="1">
      <c r="A183" s="89" t="s">
        <v>426</v>
      </c>
      <c r="B183" s="89" t="s">
        <v>630</v>
      </c>
      <c r="C183" s="90">
        <v>1060290</v>
      </c>
      <c r="D183" s="89" t="s">
        <v>201</v>
      </c>
      <c r="E183" s="91" t="s">
        <v>202</v>
      </c>
      <c r="F183" s="91" t="s">
        <v>252</v>
      </c>
      <c r="G183" s="89" t="s">
        <v>220</v>
      </c>
      <c r="H183" s="92">
        <v>1223000000</v>
      </c>
      <c r="I183" s="92">
        <v>12347299.397368388</v>
      </c>
      <c r="J183" s="92">
        <v>15387518.896</v>
      </c>
      <c r="K183" s="92">
        <v>3040148.519</v>
      </c>
      <c r="L183" s="92">
        <v>9702170.663</v>
      </c>
      <c r="M183" s="92">
        <v>1455274437.242</v>
      </c>
      <c r="N183" s="92">
        <v>295517540.497</v>
      </c>
      <c r="O183" s="92">
        <v>962746156.121</v>
      </c>
      <c r="P183" s="92">
        <v>961000000</v>
      </c>
      <c r="Q183" s="89" t="s">
        <v>636</v>
      </c>
      <c r="R183" s="89" t="s">
        <v>289</v>
      </c>
      <c r="S183" s="89" t="s">
        <v>225</v>
      </c>
      <c r="T183" s="89" t="s">
        <v>253</v>
      </c>
      <c r="U183" s="89" t="s">
        <v>653</v>
      </c>
    </row>
    <row r="184" spans="1:21" s="88" customFormat="1" ht="15.75" customHeight="1">
      <c r="A184" s="89" t="s">
        <v>426</v>
      </c>
      <c r="B184" s="89" t="s">
        <v>630</v>
      </c>
      <c r="C184" s="90">
        <v>1060300</v>
      </c>
      <c r="D184" s="89" t="s">
        <v>203</v>
      </c>
      <c r="E184" s="91" t="s">
        <v>202</v>
      </c>
      <c r="F184" s="91" t="s">
        <v>263</v>
      </c>
      <c r="G184" s="89" t="s">
        <v>220</v>
      </c>
      <c r="H184" s="92">
        <v>799000000</v>
      </c>
      <c r="I184" s="92">
        <v>8066633.048648685</v>
      </c>
      <c r="J184" s="92">
        <v>1208480.123</v>
      </c>
      <c r="K184" s="92" t="s">
        <v>212</v>
      </c>
      <c r="L184" s="92">
        <v>969712.271</v>
      </c>
      <c r="M184" s="92">
        <v>114291994.846</v>
      </c>
      <c r="N184" s="92" t="s">
        <v>212</v>
      </c>
      <c r="O184" s="92">
        <v>96224524.761</v>
      </c>
      <c r="P184" s="92">
        <v>96050000</v>
      </c>
      <c r="Q184" s="89" t="s">
        <v>636</v>
      </c>
      <c r="R184" s="89" t="s">
        <v>289</v>
      </c>
      <c r="S184" s="89" t="s">
        <v>225</v>
      </c>
      <c r="T184" s="89" t="s">
        <v>253</v>
      </c>
      <c r="U184" s="89" t="s">
        <v>653</v>
      </c>
    </row>
    <row r="185" spans="1:21" s="88" customFormat="1" ht="15.75" customHeight="1">
      <c r="A185" s="89" t="s">
        <v>426</v>
      </c>
      <c r="B185" s="89" t="s">
        <v>630</v>
      </c>
      <c r="C185" s="90">
        <v>1160550</v>
      </c>
      <c r="D185" s="89" t="s">
        <v>142</v>
      </c>
      <c r="E185" s="91" t="s">
        <v>143</v>
      </c>
      <c r="F185" s="91" t="s">
        <v>144</v>
      </c>
      <c r="G185" s="89" t="s">
        <v>220</v>
      </c>
      <c r="H185" s="92">
        <v>867000000</v>
      </c>
      <c r="I185" s="92">
        <v>8753155.010235807</v>
      </c>
      <c r="J185" s="92">
        <v>10908404.647</v>
      </c>
      <c r="K185" s="92" t="s">
        <v>212</v>
      </c>
      <c r="L185" s="92">
        <v>8753155.01</v>
      </c>
      <c r="M185" s="92">
        <v>1031662254.365</v>
      </c>
      <c r="N185" s="92" t="s">
        <v>212</v>
      </c>
      <c r="O185" s="92">
        <v>868575356.251</v>
      </c>
      <c r="P185" s="92">
        <v>867000000</v>
      </c>
      <c r="Q185" s="89" t="s">
        <v>636</v>
      </c>
      <c r="R185" s="89" t="s">
        <v>712</v>
      </c>
      <c r="S185" s="89" t="s">
        <v>228</v>
      </c>
      <c r="T185" s="89" t="s">
        <v>253</v>
      </c>
      <c r="U185" s="89" t="s">
        <v>653</v>
      </c>
    </row>
    <row r="186" spans="1:21" s="88" customFormat="1" ht="15.75" customHeight="1">
      <c r="A186" s="89" t="s">
        <v>426</v>
      </c>
      <c r="B186" s="89" t="s">
        <v>630</v>
      </c>
      <c r="C186" s="90">
        <v>1260350</v>
      </c>
      <c r="D186" s="89" t="s">
        <v>864</v>
      </c>
      <c r="E186" s="91" t="s">
        <v>865</v>
      </c>
      <c r="F186" s="91" t="s">
        <v>866</v>
      </c>
      <c r="G186" s="89" t="s">
        <v>220</v>
      </c>
      <c r="H186" s="92">
        <v>1423000000</v>
      </c>
      <c r="I186" s="92">
        <v>14366481.637330512</v>
      </c>
      <c r="J186" s="92" t="s">
        <v>212</v>
      </c>
      <c r="K186" s="92" t="s">
        <v>212</v>
      </c>
      <c r="L186" s="92">
        <v>14366481.637</v>
      </c>
      <c r="M186" s="92" t="s">
        <v>212</v>
      </c>
      <c r="N186" s="92" t="s">
        <v>212</v>
      </c>
      <c r="O186" s="92">
        <v>1425585619.313</v>
      </c>
      <c r="P186" s="92">
        <v>1423000000</v>
      </c>
      <c r="Q186" s="89" t="s">
        <v>636</v>
      </c>
      <c r="R186" s="89" t="s">
        <v>712</v>
      </c>
      <c r="S186" s="89" t="s">
        <v>330</v>
      </c>
      <c r="T186" s="89" t="s">
        <v>278</v>
      </c>
      <c r="U186" s="89" t="s">
        <v>653</v>
      </c>
    </row>
    <row r="187" spans="1:21" s="88" customFormat="1" ht="15.75" customHeight="1">
      <c r="A187" s="89" t="s">
        <v>426</v>
      </c>
      <c r="B187" s="89" t="s">
        <v>629</v>
      </c>
      <c r="C187" s="90" t="s">
        <v>749</v>
      </c>
      <c r="D187" s="89" t="s">
        <v>868</v>
      </c>
      <c r="E187" s="91" t="s">
        <v>750</v>
      </c>
      <c r="F187" s="91" t="s">
        <v>150</v>
      </c>
      <c r="G187" s="89" t="s">
        <v>220</v>
      </c>
      <c r="H187" s="92">
        <v>14700000000</v>
      </c>
      <c r="I187" s="92">
        <v>148409894.6372161</v>
      </c>
      <c r="J187" s="92">
        <v>152201041.913</v>
      </c>
      <c r="K187" s="92">
        <v>16900899.26</v>
      </c>
      <c r="L187" s="92">
        <v>105910801.035</v>
      </c>
      <c r="M187" s="92">
        <v>14394411933.223</v>
      </c>
      <c r="N187" s="92">
        <v>1657704219.59</v>
      </c>
      <c r="O187" s="92">
        <v>10509526180.263</v>
      </c>
      <c r="P187" s="92">
        <v>10490464797</v>
      </c>
      <c r="Q187" s="89" t="s">
        <v>636</v>
      </c>
      <c r="R187" s="89" t="s">
        <v>169</v>
      </c>
      <c r="S187" s="89" t="s">
        <v>926</v>
      </c>
      <c r="T187" s="89" t="s">
        <v>786</v>
      </c>
      <c r="U187" s="89" t="s">
        <v>653</v>
      </c>
    </row>
    <row r="188" spans="1:21" s="88" customFormat="1" ht="15.75" customHeight="1">
      <c r="A188" s="89" t="s">
        <v>426</v>
      </c>
      <c r="B188" s="89" t="s">
        <v>629</v>
      </c>
      <c r="C188" s="90" t="s">
        <v>433</v>
      </c>
      <c r="D188" s="89" t="s">
        <v>434</v>
      </c>
      <c r="E188" s="91" t="s">
        <v>435</v>
      </c>
      <c r="F188" s="91" t="s">
        <v>147</v>
      </c>
      <c r="G188" s="89" t="s">
        <v>220</v>
      </c>
      <c r="H188" s="92">
        <v>19455000000</v>
      </c>
      <c r="I188" s="92">
        <v>196415952.3923156</v>
      </c>
      <c r="J188" s="92">
        <v>202339496.015</v>
      </c>
      <c r="K188" s="92">
        <v>56739803.22</v>
      </c>
      <c r="L188" s="92">
        <v>109198987.026</v>
      </c>
      <c r="M188" s="92">
        <v>19136255700.947</v>
      </c>
      <c r="N188" s="92">
        <v>5569181000.53</v>
      </c>
      <c r="O188" s="92">
        <v>10835812795.233</v>
      </c>
      <c r="P188" s="92">
        <v>10816159618</v>
      </c>
      <c r="Q188" s="89" t="s">
        <v>636</v>
      </c>
      <c r="R188" s="89" t="s">
        <v>712</v>
      </c>
      <c r="S188" s="89" t="s">
        <v>649</v>
      </c>
      <c r="T188" s="89" t="s">
        <v>233</v>
      </c>
      <c r="U188" s="89" t="s">
        <v>653</v>
      </c>
    </row>
    <row r="189" spans="1:21" s="88" customFormat="1" ht="15.75" customHeight="1">
      <c r="A189" s="89" t="s">
        <v>426</v>
      </c>
      <c r="B189" s="89" t="s">
        <v>629</v>
      </c>
      <c r="C189" s="90" t="s">
        <v>438</v>
      </c>
      <c r="D189" s="89" t="s">
        <v>439</v>
      </c>
      <c r="E189" s="91" t="s">
        <v>424</v>
      </c>
      <c r="F189" s="91" t="s">
        <v>425</v>
      </c>
      <c r="G189" s="89" t="s">
        <v>220</v>
      </c>
      <c r="H189" s="92">
        <v>15492000000</v>
      </c>
      <c r="I189" s="92">
        <v>156405856.30746612</v>
      </c>
      <c r="J189" s="92">
        <v>192342279.216</v>
      </c>
      <c r="K189" s="92">
        <v>538415.15</v>
      </c>
      <c r="L189" s="92">
        <v>153836083.586</v>
      </c>
      <c r="M189" s="92">
        <v>18190769027.634</v>
      </c>
      <c r="N189" s="92">
        <v>52796979.37</v>
      </c>
      <c r="O189" s="92">
        <v>15265150788.289</v>
      </c>
      <c r="P189" s="92">
        <v>15237464013</v>
      </c>
      <c r="Q189" s="89" t="s">
        <v>636</v>
      </c>
      <c r="R189" s="89" t="s">
        <v>712</v>
      </c>
      <c r="S189" s="89" t="s">
        <v>649</v>
      </c>
      <c r="T189" s="89" t="s">
        <v>233</v>
      </c>
      <c r="U189" s="89" t="s">
        <v>653</v>
      </c>
    </row>
    <row r="190" spans="1:21" s="88" customFormat="1" ht="15.75" customHeight="1">
      <c r="A190" s="89" t="s">
        <v>426</v>
      </c>
      <c r="B190" s="89" t="s">
        <v>629</v>
      </c>
      <c r="C190" s="90" t="s">
        <v>151</v>
      </c>
      <c r="D190" s="89" t="s">
        <v>152</v>
      </c>
      <c r="E190" s="91" t="s">
        <v>153</v>
      </c>
      <c r="F190" s="91" t="s">
        <v>154</v>
      </c>
      <c r="G190" s="89" t="s">
        <v>220</v>
      </c>
      <c r="H190" s="92">
        <v>4993000000</v>
      </c>
      <c r="I190" s="92">
        <v>50408884.62065442</v>
      </c>
      <c r="J190" s="92">
        <v>1844512.71</v>
      </c>
      <c r="K190" s="92">
        <v>1722182.14</v>
      </c>
      <c r="L190" s="92">
        <v>115442.06</v>
      </c>
      <c r="M190" s="92">
        <v>174444770.125</v>
      </c>
      <c r="N190" s="92">
        <v>164500713.21</v>
      </c>
      <c r="O190" s="92">
        <v>11455312.779</v>
      </c>
      <c r="P190" s="92">
        <v>11434536</v>
      </c>
      <c r="Q190" s="89" t="s">
        <v>636</v>
      </c>
      <c r="R190" s="89" t="s">
        <v>712</v>
      </c>
      <c r="S190" s="89" t="s">
        <v>330</v>
      </c>
      <c r="T190" s="89" t="s">
        <v>858</v>
      </c>
      <c r="U190" s="89" t="s">
        <v>653</v>
      </c>
    </row>
    <row r="191" spans="1:21" s="88" customFormat="1" ht="15.75" customHeight="1">
      <c r="A191" s="89" t="s">
        <v>426</v>
      </c>
      <c r="B191" s="89" t="s">
        <v>629</v>
      </c>
      <c r="C191" s="90" t="s">
        <v>431</v>
      </c>
      <c r="D191" s="89" t="s">
        <v>432</v>
      </c>
      <c r="E191" s="91" t="s">
        <v>430</v>
      </c>
      <c r="F191" s="91" t="s">
        <v>146</v>
      </c>
      <c r="G191" s="89" t="s">
        <v>220</v>
      </c>
      <c r="H191" s="92">
        <v>3839000000</v>
      </c>
      <c r="I191" s="92">
        <v>38758203.096072964</v>
      </c>
      <c r="J191" s="92">
        <v>13975974.606</v>
      </c>
      <c r="K191" s="92">
        <v>8775782.19</v>
      </c>
      <c r="L191" s="92">
        <v>3020796.611</v>
      </c>
      <c r="M191" s="92">
        <v>1321777650.907</v>
      </c>
      <c r="N191" s="92">
        <v>856428661.21</v>
      </c>
      <c r="O191" s="92">
        <v>299753573.347</v>
      </c>
      <c r="P191" s="92">
        <v>299209903</v>
      </c>
      <c r="Q191" s="89" t="s">
        <v>636</v>
      </c>
      <c r="R191" s="89" t="s">
        <v>712</v>
      </c>
      <c r="S191" s="89" t="s">
        <v>596</v>
      </c>
      <c r="T191" s="89" t="s">
        <v>244</v>
      </c>
      <c r="U191" s="89" t="s">
        <v>653</v>
      </c>
    </row>
    <row r="192" spans="1:21" s="88" customFormat="1" ht="15.75" customHeight="1">
      <c r="A192" s="89" t="s">
        <v>426</v>
      </c>
      <c r="B192" s="89" t="s">
        <v>629</v>
      </c>
      <c r="C192" s="90" t="s">
        <v>436</v>
      </c>
      <c r="D192" s="89" t="s">
        <v>437</v>
      </c>
      <c r="E192" s="91" t="s">
        <v>435</v>
      </c>
      <c r="F192" s="91" t="s">
        <v>148</v>
      </c>
      <c r="G192" s="89" t="s">
        <v>220</v>
      </c>
      <c r="H192" s="92">
        <v>3702000000</v>
      </c>
      <c r="I192" s="92">
        <v>37375063.26169891</v>
      </c>
      <c r="J192" s="92">
        <v>23122841.114</v>
      </c>
      <c r="K192" s="92">
        <v>295957.66</v>
      </c>
      <c r="L192" s="92">
        <v>18269412.76</v>
      </c>
      <c r="M192" s="92">
        <v>2186842454.451</v>
      </c>
      <c r="N192" s="92">
        <v>29063040.47</v>
      </c>
      <c r="O192" s="92">
        <v>1812873378.542</v>
      </c>
      <c r="P192" s="92">
        <v>1809585326</v>
      </c>
      <c r="Q192" s="89" t="s">
        <v>636</v>
      </c>
      <c r="R192" s="89" t="s">
        <v>712</v>
      </c>
      <c r="S192" s="89" t="s">
        <v>596</v>
      </c>
      <c r="T192" s="89" t="s">
        <v>244</v>
      </c>
      <c r="U192" s="89" t="s">
        <v>653</v>
      </c>
    </row>
    <row r="193" spans="1:21" s="88" customFormat="1" ht="15.75" customHeight="1">
      <c r="A193" s="89" t="s">
        <v>426</v>
      </c>
      <c r="B193" s="89" t="s">
        <v>629</v>
      </c>
      <c r="C193" s="90" t="s">
        <v>440</v>
      </c>
      <c r="D193" s="89" t="s">
        <v>441</v>
      </c>
      <c r="E193" s="91" t="s">
        <v>424</v>
      </c>
      <c r="F193" s="91" t="s">
        <v>442</v>
      </c>
      <c r="G193" s="89" t="s">
        <v>220</v>
      </c>
      <c r="H193" s="92">
        <v>11943000000</v>
      </c>
      <c r="I193" s="92">
        <v>120575467.45933823</v>
      </c>
      <c r="J193" s="92">
        <v>102098720.084</v>
      </c>
      <c r="K193" s="92">
        <v>1152076.95</v>
      </c>
      <c r="L193" s="92">
        <v>80888491.093</v>
      </c>
      <c r="M193" s="92">
        <v>9655985374.774</v>
      </c>
      <c r="N193" s="92">
        <v>111564319.82</v>
      </c>
      <c r="O193" s="92">
        <v>8026562980.513</v>
      </c>
      <c r="P193" s="92">
        <v>8012005008</v>
      </c>
      <c r="Q193" s="89" t="s">
        <v>636</v>
      </c>
      <c r="R193" s="89" t="s">
        <v>712</v>
      </c>
      <c r="S193" s="89" t="s">
        <v>596</v>
      </c>
      <c r="T193" s="89" t="s">
        <v>244</v>
      </c>
      <c r="U193" s="89" t="s">
        <v>653</v>
      </c>
    </row>
    <row r="194" spans="1:21" s="88" customFormat="1" ht="15.75" customHeight="1">
      <c r="A194" s="89" t="s">
        <v>426</v>
      </c>
      <c r="B194" s="89" t="s">
        <v>629</v>
      </c>
      <c r="C194" s="90" t="s">
        <v>445</v>
      </c>
      <c r="D194" s="89" t="s">
        <v>446</v>
      </c>
      <c r="E194" s="91" t="s">
        <v>218</v>
      </c>
      <c r="F194" s="91" t="s">
        <v>149</v>
      </c>
      <c r="G194" s="89" t="s">
        <v>220</v>
      </c>
      <c r="H194" s="92">
        <v>23300000000</v>
      </c>
      <c r="I194" s="92">
        <v>235234730.95558742</v>
      </c>
      <c r="J194" s="92">
        <v>292673108.243</v>
      </c>
      <c r="K194" s="92">
        <v>15541299.43</v>
      </c>
      <c r="L194" s="92">
        <v>220847883.129</v>
      </c>
      <c r="M194" s="92">
        <v>27679556124.341</v>
      </c>
      <c r="N194" s="92">
        <v>1503150890.07</v>
      </c>
      <c r="O194" s="92">
        <v>21914730007.861</v>
      </c>
      <c r="P194" s="92">
        <v>21874982729</v>
      </c>
      <c r="Q194" s="89" t="s">
        <v>636</v>
      </c>
      <c r="R194" s="89" t="s">
        <v>712</v>
      </c>
      <c r="S194" s="89" t="s">
        <v>596</v>
      </c>
      <c r="T194" s="89" t="s">
        <v>244</v>
      </c>
      <c r="U194" s="89" t="s">
        <v>653</v>
      </c>
    </row>
    <row r="195" spans="1:21" s="88" customFormat="1" ht="15.75" customHeight="1">
      <c r="A195" s="89" t="s">
        <v>426</v>
      </c>
      <c r="B195" s="89" t="s">
        <v>629</v>
      </c>
      <c r="C195" s="90" t="s">
        <v>428</v>
      </c>
      <c r="D195" s="89" t="s">
        <v>429</v>
      </c>
      <c r="E195" s="91" t="s">
        <v>430</v>
      </c>
      <c r="F195" s="91" t="s">
        <v>145</v>
      </c>
      <c r="G195" s="89" t="s">
        <v>220</v>
      </c>
      <c r="H195" s="92">
        <v>12523000000</v>
      </c>
      <c r="I195" s="92">
        <v>126431095.95522839</v>
      </c>
      <c r="J195" s="92">
        <v>45673585.826</v>
      </c>
      <c r="K195" s="92">
        <v>2907305.02</v>
      </c>
      <c r="L195" s="92">
        <v>33887435.917</v>
      </c>
      <c r="M195" s="92">
        <v>4319578897.674</v>
      </c>
      <c r="N195" s="92">
        <v>285730191.99</v>
      </c>
      <c r="O195" s="92">
        <v>3362649432.067</v>
      </c>
      <c r="P195" s="92">
        <v>3356550513</v>
      </c>
      <c r="Q195" s="89" t="s">
        <v>636</v>
      </c>
      <c r="R195" s="89" t="s">
        <v>712</v>
      </c>
      <c r="S195" s="89" t="s">
        <v>341</v>
      </c>
      <c r="T195" s="89" t="s">
        <v>253</v>
      </c>
      <c r="U195" s="89" t="s">
        <v>653</v>
      </c>
    </row>
    <row r="196" spans="1:21" s="88" customFormat="1" ht="15.75" customHeight="1">
      <c r="A196" s="89" t="s">
        <v>426</v>
      </c>
      <c r="B196" s="89" t="s">
        <v>629</v>
      </c>
      <c r="C196" s="90" t="s">
        <v>422</v>
      </c>
      <c r="D196" s="89" t="s">
        <v>423</v>
      </c>
      <c r="E196" s="91" t="s">
        <v>424</v>
      </c>
      <c r="F196" s="91" t="s">
        <v>425</v>
      </c>
      <c r="G196" s="89" t="s">
        <v>220</v>
      </c>
      <c r="H196" s="92">
        <v>11382000000</v>
      </c>
      <c r="I196" s="92">
        <v>114911661.27624448</v>
      </c>
      <c r="J196" s="92">
        <v>102820598.054</v>
      </c>
      <c r="K196" s="92">
        <v>15335392.33</v>
      </c>
      <c r="L196" s="92">
        <v>69107044.167</v>
      </c>
      <c r="M196" s="92">
        <v>9724256976.208</v>
      </c>
      <c r="N196" s="92">
        <v>1479553726.5</v>
      </c>
      <c r="O196" s="92">
        <v>6857490291.942</v>
      </c>
      <c r="P196" s="92">
        <v>6845052695</v>
      </c>
      <c r="Q196" s="89" t="s">
        <v>636</v>
      </c>
      <c r="R196" s="89" t="s">
        <v>712</v>
      </c>
      <c r="S196" s="89" t="s">
        <v>341</v>
      </c>
      <c r="T196" s="89" t="s">
        <v>253</v>
      </c>
      <c r="U196" s="89" t="s">
        <v>653</v>
      </c>
    </row>
    <row r="197" spans="1:21" s="88" customFormat="1" ht="15.75" customHeight="1">
      <c r="A197" s="89" t="s">
        <v>426</v>
      </c>
      <c r="B197" s="89" t="s">
        <v>629</v>
      </c>
      <c r="C197" s="90" t="s">
        <v>443</v>
      </c>
      <c r="D197" s="89" t="s">
        <v>444</v>
      </c>
      <c r="E197" s="91" t="s">
        <v>424</v>
      </c>
      <c r="F197" s="91" t="s">
        <v>442</v>
      </c>
      <c r="G197" s="89" t="s">
        <v>220</v>
      </c>
      <c r="H197" s="92">
        <v>9126000000</v>
      </c>
      <c r="I197" s="92">
        <v>92135285.60947171</v>
      </c>
      <c r="J197" s="92">
        <v>78392187.147</v>
      </c>
      <c r="K197" s="92">
        <v>8484575.69</v>
      </c>
      <c r="L197" s="92">
        <v>55132271.365</v>
      </c>
      <c r="M197" s="92">
        <v>7413940272.347</v>
      </c>
      <c r="N197" s="92">
        <v>825462600.25</v>
      </c>
      <c r="O197" s="92">
        <v>5470773930.747</v>
      </c>
      <c r="P197" s="92">
        <v>5460851455</v>
      </c>
      <c r="Q197" s="89" t="s">
        <v>636</v>
      </c>
      <c r="R197" s="89" t="s">
        <v>712</v>
      </c>
      <c r="S197" s="89" t="s">
        <v>649</v>
      </c>
      <c r="T197" s="89" t="s">
        <v>278</v>
      </c>
      <c r="U197" s="89" t="s">
        <v>653</v>
      </c>
    </row>
    <row r="198" spans="1:21" s="88" customFormat="1" ht="15.75" customHeight="1">
      <c r="A198" s="89" t="s">
        <v>448</v>
      </c>
      <c r="B198" s="89" t="s">
        <v>630</v>
      </c>
      <c r="C198" s="90" t="s">
        <v>186</v>
      </c>
      <c r="D198" s="89" t="s">
        <v>187</v>
      </c>
      <c r="E198" s="91" t="s">
        <v>869</v>
      </c>
      <c r="F198" s="91" t="s">
        <v>263</v>
      </c>
      <c r="G198" s="89" t="s">
        <v>217</v>
      </c>
      <c r="H198" s="92">
        <v>5000000</v>
      </c>
      <c r="I198" s="92">
        <v>5000000</v>
      </c>
      <c r="J198" s="92">
        <v>5000000</v>
      </c>
      <c r="K198" s="92" t="s">
        <v>212</v>
      </c>
      <c r="L198" s="92">
        <v>5000000</v>
      </c>
      <c r="M198" s="92">
        <v>472874947.25</v>
      </c>
      <c r="N198" s="92" t="s">
        <v>212</v>
      </c>
      <c r="O198" s="92">
        <v>496149876.95</v>
      </c>
      <c r="P198" s="92">
        <v>5000000</v>
      </c>
      <c r="Q198" s="89" t="s">
        <v>636</v>
      </c>
      <c r="R198" s="89" t="s">
        <v>712</v>
      </c>
      <c r="S198" s="89" t="s">
        <v>228</v>
      </c>
      <c r="T198" s="89" t="s">
        <v>979</v>
      </c>
      <c r="U198" s="89" t="s">
        <v>653</v>
      </c>
    </row>
    <row r="199" spans="1:21" s="88" customFormat="1" ht="15.75" customHeight="1">
      <c r="A199" s="89" t="s">
        <v>448</v>
      </c>
      <c r="B199" s="89" t="s">
        <v>630</v>
      </c>
      <c r="C199" s="90" t="s">
        <v>539</v>
      </c>
      <c r="D199" s="89" t="s">
        <v>540</v>
      </c>
      <c r="E199" s="91" t="s">
        <v>541</v>
      </c>
      <c r="F199" s="91" t="s">
        <v>259</v>
      </c>
      <c r="G199" s="89" t="s">
        <v>217</v>
      </c>
      <c r="H199" s="92">
        <v>2000000</v>
      </c>
      <c r="I199" s="92">
        <v>2000000</v>
      </c>
      <c r="J199" s="92">
        <v>2000000</v>
      </c>
      <c r="K199" s="92" t="s">
        <v>212</v>
      </c>
      <c r="L199" s="92">
        <v>2000000</v>
      </c>
      <c r="M199" s="92">
        <v>189149978.9</v>
      </c>
      <c r="N199" s="92" t="s">
        <v>212</v>
      </c>
      <c r="O199" s="92">
        <v>198459950.78</v>
      </c>
      <c r="P199" s="92">
        <v>2000000</v>
      </c>
      <c r="Q199" s="89" t="s">
        <v>636</v>
      </c>
      <c r="R199" s="89" t="s">
        <v>712</v>
      </c>
      <c r="S199" s="89" t="s">
        <v>597</v>
      </c>
      <c r="T199" s="89" t="s">
        <v>542</v>
      </c>
      <c r="U199" s="89" t="s">
        <v>653</v>
      </c>
    </row>
    <row r="200" spans="1:21" s="88" customFormat="1" ht="15.75" customHeight="1">
      <c r="A200" s="89" t="s">
        <v>448</v>
      </c>
      <c r="B200" s="89" t="s">
        <v>629</v>
      </c>
      <c r="C200" s="90" t="s">
        <v>449</v>
      </c>
      <c r="D200" s="89" t="s">
        <v>450</v>
      </c>
      <c r="E200" s="91" t="s">
        <v>451</v>
      </c>
      <c r="F200" s="91" t="s">
        <v>336</v>
      </c>
      <c r="G200" s="89" t="s">
        <v>447</v>
      </c>
      <c r="H200" s="92">
        <v>50647000000</v>
      </c>
      <c r="I200" s="92">
        <v>44351577.89948552</v>
      </c>
      <c r="J200" s="92">
        <v>39947178.081</v>
      </c>
      <c r="K200" s="92">
        <v>11150798.69</v>
      </c>
      <c r="L200" s="92">
        <v>29380870.923</v>
      </c>
      <c r="M200" s="92">
        <v>3778003945.57</v>
      </c>
      <c r="N200" s="92">
        <v>1092955211.76</v>
      </c>
      <c r="O200" s="92">
        <v>2915463098.593</v>
      </c>
      <c r="P200" s="92">
        <v>33551297160</v>
      </c>
      <c r="Q200" s="89" t="s">
        <v>636</v>
      </c>
      <c r="R200" s="89" t="s">
        <v>712</v>
      </c>
      <c r="S200" s="89" t="s">
        <v>596</v>
      </c>
      <c r="T200" s="89" t="s">
        <v>244</v>
      </c>
      <c r="U200" s="89" t="s">
        <v>653</v>
      </c>
    </row>
    <row r="201" spans="1:21" s="88" customFormat="1" ht="15.75" customHeight="1">
      <c r="A201" s="89" t="s">
        <v>448</v>
      </c>
      <c r="B201" s="89" t="s">
        <v>629</v>
      </c>
      <c r="C201" s="90" t="s">
        <v>870</v>
      </c>
      <c r="D201" s="89" t="s">
        <v>871</v>
      </c>
      <c r="E201" s="91" t="s">
        <v>872</v>
      </c>
      <c r="F201" s="91" t="s">
        <v>873</v>
      </c>
      <c r="G201" s="89" t="s">
        <v>447</v>
      </c>
      <c r="H201" s="92">
        <v>8504714890</v>
      </c>
      <c r="I201" s="92">
        <v>7447578.829086607</v>
      </c>
      <c r="J201" s="92">
        <v>7425976.854</v>
      </c>
      <c r="K201" s="92">
        <v>7099770.09</v>
      </c>
      <c r="L201" s="92">
        <v>744757.884</v>
      </c>
      <c r="M201" s="92">
        <v>702311682.584</v>
      </c>
      <c r="N201" s="92">
        <v>695524792.82</v>
      </c>
      <c r="O201" s="92">
        <v>73902306.479</v>
      </c>
      <c r="P201" s="92">
        <v>850471490</v>
      </c>
      <c r="Q201" s="89" t="s">
        <v>636</v>
      </c>
      <c r="R201" s="89" t="s">
        <v>712</v>
      </c>
      <c r="S201" s="89" t="s">
        <v>596</v>
      </c>
      <c r="T201" s="89" t="s">
        <v>244</v>
      </c>
      <c r="U201" s="89" t="s">
        <v>653</v>
      </c>
    </row>
    <row r="202" spans="1:21" s="88" customFormat="1" ht="15.75" customHeight="1">
      <c r="A202" s="89" t="s">
        <v>453</v>
      </c>
      <c r="B202" s="89" t="s">
        <v>629</v>
      </c>
      <c r="C202" s="90">
        <v>795</v>
      </c>
      <c r="D202" s="89" t="s">
        <v>463</v>
      </c>
      <c r="E202" s="91" t="s">
        <v>464</v>
      </c>
      <c r="F202" s="91" t="s">
        <v>42</v>
      </c>
      <c r="G202" s="89" t="s">
        <v>452</v>
      </c>
      <c r="H202" s="92">
        <v>14300000</v>
      </c>
      <c r="I202" s="92">
        <v>50157839.35461241</v>
      </c>
      <c r="J202" s="92">
        <v>33279759.522</v>
      </c>
      <c r="K202" s="92">
        <v>5942505.53</v>
      </c>
      <c r="L202" s="92">
        <v>26815610.417</v>
      </c>
      <c r="M202" s="92">
        <v>3147432905.662</v>
      </c>
      <c r="N202" s="92">
        <v>570906234.52</v>
      </c>
      <c r="O202" s="92">
        <v>2660912361.786</v>
      </c>
      <c r="P202" s="92">
        <v>7645130.53</v>
      </c>
      <c r="Q202" s="89" t="s">
        <v>636</v>
      </c>
      <c r="R202" s="89" t="s">
        <v>235</v>
      </c>
      <c r="S202" s="89" t="s">
        <v>228</v>
      </c>
      <c r="T202" s="89" t="s">
        <v>234</v>
      </c>
      <c r="U202" s="89" t="s">
        <v>653</v>
      </c>
    </row>
    <row r="203" spans="1:21" s="88" customFormat="1" ht="15.75" customHeight="1">
      <c r="A203" s="89" t="s">
        <v>453</v>
      </c>
      <c r="B203" s="89" t="s">
        <v>629</v>
      </c>
      <c r="C203" s="90">
        <v>693</v>
      </c>
      <c r="D203" s="89" t="s">
        <v>458</v>
      </c>
      <c r="E203" s="91" t="s">
        <v>459</v>
      </c>
      <c r="F203" s="91" t="s">
        <v>267</v>
      </c>
      <c r="G203" s="89" t="s">
        <v>452</v>
      </c>
      <c r="H203" s="92">
        <v>10000000</v>
      </c>
      <c r="I203" s="92">
        <v>35075412.136092596</v>
      </c>
      <c r="J203" s="92">
        <v>9102122.863</v>
      </c>
      <c r="K203" s="92" t="s">
        <v>212</v>
      </c>
      <c r="L203" s="92">
        <v>8944088.811</v>
      </c>
      <c r="M203" s="92">
        <v>860833173.717</v>
      </c>
      <c r="N203" s="92" t="s">
        <v>212</v>
      </c>
      <c r="O203" s="92">
        <v>887521712.596</v>
      </c>
      <c r="P203" s="92">
        <v>2549959.72</v>
      </c>
      <c r="Q203" s="89" t="s">
        <v>636</v>
      </c>
      <c r="R203" s="89" t="s">
        <v>712</v>
      </c>
      <c r="S203" s="89" t="s">
        <v>649</v>
      </c>
      <c r="T203" s="89" t="s">
        <v>233</v>
      </c>
      <c r="U203" s="89" t="s">
        <v>653</v>
      </c>
    </row>
    <row r="204" spans="1:21" s="88" customFormat="1" ht="15.75" customHeight="1">
      <c r="A204" s="89" t="s">
        <v>453</v>
      </c>
      <c r="B204" s="89" t="s">
        <v>629</v>
      </c>
      <c r="C204" s="90">
        <v>448</v>
      </c>
      <c r="D204" s="89" t="s">
        <v>454</v>
      </c>
      <c r="E204" s="91" t="s">
        <v>455</v>
      </c>
      <c r="F204" s="91" t="s">
        <v>259</v>
      </c>
      <c r="G204" s="89" t="s">
        <v>452</v>
      </c>
      <c r="H204" s="92">
        <v>5000000</v>
      </c>
      <c r="I204" s="92">
        <v>17537706.068046298</v>
      </c>
      <c r="J204" s="92">
        <v>3455888.224</v>
      </c>
      <c r="K204" s="92">
        <v>105596.14</v>
      </c>
      <c r="L204" s="92">
        <v>3291269.47</v>
      </c>
      <c r="M204" s="92">
        <v>326840592.341</v>
      </c>
      <c r="N204" s="92">
        <v>10016940</v>
      </c>
      <c r="O204" s="92">
        <v>326592588.546</v>
      </c>
      <c r="P204" s="92">
        <v>938340.926</v>
      </c>
      <c r="Q204" s="89" t="s">
        <v>636</v>
      </c>
      <c r="R204" s="89" t="s">
        <v>712</v>
      </c>
      <c r="S204" s="89" t="s">
        <v>596</v>
      </c>
      <c r="T204" s="89" t="s">
        <v>244</v>
      </c>
      <c r="U204" s="89" t="s">
        <v>653</v>
      </c>
    </row>
    <row r="205" spans="1:21" s="88" customFormat="1" ht="15.75" customHeight="1">
      <c r="A205" s="89" t="s">
        <v>453</v>
      </c>
      <c r="B205" s="89" t="s">
        <v>629</v>
      </c>
      <c r="C205" s="90">
        <v>488</v>
      </c>
      <c r="D205" s="89" t="s">
        <v>1022</v>
      </c>
      <c r="E205" s="91" t="s">
        <v>1023</v>
      </c>
      <c r="F205" s="91" t="s">
        <v>226</v>
      </c>
      <c r="G205" s="89" t="s">
        <v>452</v>
      </c>
      <c r="H205" s="92">
        <v>9298030.56</v>
      </c>
      <c r="I205" s="92">
        <v>32613225.394598387</v>
      </c>
      <c r="J205" s="92">
        <v>-0.004</v>
      </c>
      <c r="K205" s="92" t="s">
        <v>212</v>
      </c>
      <c r="L205" s="92">
        <v>-0.004</v>
      </c>
      <c r="M205" s="92">
        <v>-0.338</v>
      </c>
      <c r="N205" s="92" t="s">
        <v>212</v>
      </c>
      <c r="O205" s="92">
        <v>-0.348</v>
      </c>
      <c r="P205" s="92">
        <v>-0.001</v>
      </c>
      <c r="Q205" s="89" t="s">
        <v>636</v>
      </c>
      <c r="R205" s="89" t="s">
        <v>712</v>
      </c>
      <c r="S205" s="89" t="s">
        <v>596</v>
      </c>
      <c r="T205" s="89" t="s">
        <v>244</v>
      </c>
      <c r="U205" s="89" t="s">
        <v>653</v>
      </c>
    </row>
    <row r="206" spans="1:21" s="88" customFormat="1" ht="15.75" customHeight="1">
      <c r="A206" s="89" t="s">
        <v>453</v>
      </c>
      <c r="B206" s="89" t="s">
        <v>629</v>
      </c>
      <c r="C206" s="90">
        <v>548</v>
      </c>
      <c r="D206" s="89" t="s">
        <v>456</v>
      </c>
      <c r="E206" s="91" t="s">
        <v>457</v>
      </c>
      <c r="F206" s="91" t="s">
        <v>267</v>
      </c>
      <c r="G206" s="89" t="s">
        <v>452</v>
      </c>
      <c r="H206" s="92">
        <v>9000000</v>
      </c>
      <c r="I206" s="92">
        <v>31567870.922483336</v>
      </c>
      <c r="J206" s="92">
        <v>6558710.723</v>
      </c>
      <c r="K206" s="92">
        <v>1847436.22</v>
      </c>
      <c r="L206" s="92">
        <v>4617811.08</v>
      </c>
      <c r="M206" s="92">
        <v>620289997.417</v>
      </c>
      <c r="N206" s="92">
        <v>176980404</v>
      </c>
      <c r="O206" s="92">
        <v>458225279.856</v>
      </c>
      <c r="P206" s="92">
        <v>1316537.939</v>
      </c>
      <c r="Q206" s="89" t="s">
        <v>636</v>
      </c>
      <c r="R206" s="89" t="s">
        <v>712</v>
      </c>
      <c r="S206" s="89" t="s">
        <v>596</v>
      </c>
      <c r="T206" s="89" t="s">
        <v>244</v>
      </c>
      <c r="U206" s="89" t="s">
        <v>653</v>
      </c>
    </row>
    <row r="207" spans="1:21" s="88" customFormat="1" ht="15.75" customHeight="1">
      <c r="A207" s="89" t="s">
        <v>453</v>
      </c>
      <c r="B207" s="89" t="s">
        <v>629</v>
      </c>
      <c r="C207" s="90">
        <v>819</v>
      </c>
      <c r="D207" s="89" t="s">
        <v>751</v>
      </c>
      <c r="E207" s="91" t="s">
        <v>427</v>
      </c>
      <c r="F207" s="91" t="s">
        <v>165</v>
      </c>
      <c r="G207" s="89" t="s">
        <v>452</v>
      </c>
      <c r="H207" s="92">
        <v>12000000</v>
      </c>
      <c r="I207" s="92">
        <v>42090494.563311115</v>
      </c>
      <c r="J207" s="92">
        <v>42834195.966</v>
      </c>
      <c r="K207" s="92">
        <v>22234987.78</v>
      </c>
      <c r="L207" s="92">
        <v>20107198.562</v>
      </c>
      <c r="M207" s="92">
        <v>4051043631.626</v>
      </c>
      <c r="N207" s="92">
        <v>2149396227.28</v>
      </c>
      <c r="O207" s="92">
        <v>1995236818.46</v>
      </c>
      <c r="P207" s="92">
        <v>5732562.31</v>
      </c>
      <c r="Q207" s="89" t="s">
        <v>636</v>
      </c>
      <c r="R207" s="89" t="s">
        <v>712</v>
      </c>
      <c r="S207" s="89" t="s">
        <v>596</v>
      </c>
      <c r="T207" s="89" t="s">
        <v>248</v>
      </c>
      <c r="U207" s="89" t="s">
        <v>653</v>
      </c>
    </row>
    <row r="208" spans="1:21" s="88" customFormat="1" ht="15.75" customHeight="1">
      <c r="A208" s="89" t="s">
        <v>453</v>
      </c>
      <c r="B208" s="89" t="s">
        <v>629</v>
      </c>
      <c r="C208" s="90" t="s">
        <v>460</v>
      </c>
      <c r="D208" s="89" t="s">
        <v>461</v>
      </c>
      <c r="E208" s="91" t="s">
        <v>462</v>
      </c>
      <c r="F208" s="91" t="s">
        <v>263</v>
      </c>
      <c r="G208" s="89" t="s">
        <v>452</v>
      </c>
      <c r="H208" s="92">
        <v>11000000</v>
      </c>
      <c r="I208" s="92">
        <v>38582953.34970186</v>
      </c>
      <c r="J208" s="92">
        <v>34491104.551</v>
      </c>
      <c r="K208" s="92">
        <v>799042.02</v>
      </c>
      <c r="L208" s="92">
        <v>33095990.214</v>
      </c>
      <c r="M208" s="92">
        <v>3261995849.042</v>
      </c>
      <c r="N208" s="92">
        <v>78445563.31</v>
      </c>
      <c r="O208" s="92">
        <v>3284114294.439</v>
      </c>
      <c r="P208" s="92">
        <v>9435666.81</v>
      </c>
      <c r="Q208" s="89" t="s">
        <v>636</v>
      </c>
      <c r="R208" s="89" t="s">
        <v>712</v>
      </c>
      <c r="S208" s="89" t="s">
        <v>596</v>
      </c>
      <c r="T208" s="89" t="s">
        <v>248</v>
      </c>
      <c r="U208" s="89" t="s">
        <v>653</v>
      </c>
    </row>
    <row r="209" spans="1:21" s="88" customFormat="1" ht="15.75" customHeight="1">
      <c r="A209" s="89" t="s">
        <v>544</v>
      </c>
      <c r="B209" s="89" t="s">
        <v>630</v>
      </c>
      <c r="C209" s="90" t="s">
        <v>874</v>
      </c>
      <c r="D209" s="89" t="s">
        <v>875</v>
      </c>
      <c r="E209" s="91" t="s">
        <v>876</v>
      </c>
      <c r="F209" s="91" t="s">
        <v>420</v>
      </c>
      <c r="G209" s="89" t="s">
        <v>543</v>
      </c>
      <c r="H209" s="92">
        <v>75000000</v>
      </c>
      <c r="I209" s="92">
        <v>12428535.753702402</v>
      </c>
      <c r="J209" s="92" t="s">
        <v>212</v>
      </c>
      <c r="K209" s="92">
        <v>2668766.71</v>
      </c>
      <c r="L209" s="92">
        <v>9930168.515</v>
      </c>
      <c r="M209" s="92" t="s">
        <v>212</v>
      </c>
      <c r="N209" s="92">
        <v>257806333.58</v>
      </c>
      <c r="O209" s="92">
        <v>985370377.392</v>
      </c>
      <c r="P209" s="92">
        <v>59923602.7</v>
      </c>
      <c r="Q209" s="89" t="s">
        <v>636</v>
      </c>
      <c r="R209" s="89" t="s">
        <v>712</v>
      </c>
      <c r="S209" s="89" t="s">
        <v>228</v>
      </c>
      <c r="T209" s="89" t="s">
        <v>786</v>
      </c>
      <c r="U209" s="89" t="s">
        <v>653</v>
      </c>
    </row>
    <row r="210" spans="1:21" s="88" customFormat="1" ht="15.75" customHeight="1">
      <c r="A210" s="89" t="s">
        <v>544</v>
      </c>
      <c r="B210" s="89" t="s">
        <v>630</v>
      </c>
      <c r="C210" s="90" t="s">
        <v>545</v>
      </c>
      <c r="D210" s="89" t="s">
        <v>546</v>
      </c>
      <c r="E210" s="91" t="s">
        <v>547</v>
      </c>
      <c r="F210" s="91" t="s">
        <v>263</v>
      </c>
      <c r="G210" s="89" t="s">
        <v>543</v>
      </c>
      <c r="H210" s="92">
        <v>25000000</v>
      </c>
      <c r="I210" s="92">
        <v>4142845.2512341337</v>
      </c>
      <c r="J210" s="92">
        <v>1488750.117</v>
      </c>
      <c r="K210" s="92">
        <v>799396.521</v>
      </c>
      <c r="L210" s="92">
        <v>742511.663</v>
      </c>
      <c r="M210" s="92">
        <v>140798526.579</v>
      </c>
      <c r="N210" s="92">
        <v>78356525.62</v>
      </c>
      <c r="O210" s="92">
        <v>73679414.05</v>
      </c>
      <c r="P210" s="92">
        <v>4480686.69</v>
      </c>
      <c r="Q210" s="89" t="s">
        <v>636</v>
      </c>
      <c r="R210" s="89" t="s">
        <v>712</v>
      </c>
      <c r="S210" s="89" t="s">
        <v>232</v>
      </c>
      <c r="T210" s="89" t="s">
        <v>529</v>
      </c>
      <c r="U210" s="89" t="s">
        <v>653</v>
      </c>
    </row>
    <row r="211" spans="1:21" s="88" customFormat="1" ht="15.75" customHeight="1">
      <c r="A211" s="89" t="s">
        <v>586</v>
      </c>
      <c r="B211" s="89" t="s">
        <v>630</v>
      </c>
      <c r="C211" s="90" t="s">
        <v>548</v>
      </c>
      <c r="D211" s="89" t="s">
        <v>549</v>
      </c>
      <c r="E211" s="91" t="s">
        <v>550</v>
      </c>
      <c r="F211" s="91" t="s">
        <v>277</v>
      </c>
      <c r="G211" s="89" t="s">
        <v>217</v>
      </c>
      <c r="H211" s="92">
        <v>27500000</v>
      </c>
      <c r="I211" s="92">
        <v>27500000</v>
      </c>
      <c r="J211" s="92">
        <v>22294500</v>
      </c>
      <c r="K211" s="92">
        <v>533500</v>
      </c>
      <c r="L211" s="92">
        <v>21761000</v>
      </c>
      <c r="M211" s="92">
        <v>2108502102.293</v>
      </c>
      <c r="N211" s="92">
        <v>51490771.231</v>
      </c>
      <c r="O211" s="92">
        <v>2159343494.462</v>
      </c>
      <c r="P211" s="92">
        <v>21761000</v>
      </c>
      <c r="Q211" s="89" t="s">
        <v>636</v>
      </c>
      <c r="R211" s="89" t="s">
        <v>712</v>
      </c>
      <c r="S211" s="89" t="s">
        <v>223</v>
      </c>
      <c r="T211" s="89" t="s">
        <v>551</v>
      </c>
      <c r="U211" s="89" t="s">
        <v>653</v>
      </c>
    </row>
    <row r="212" spans="1:21" s="88" customFormat="1" ht="15.75" customHeight="1">
      <c r="A212" s="89" t="s">
        <v>586</v>
      </c>
      <c r="B212" s="89" t="s">
        <v>630</v>
      </c>
      <c r="C212" s="90" t="s">
        <v>587</v>
      </c>
      <c r="D212" s="89" t="s">
        <v>588</v>
      </c>
      <c r="E212" s="91" t="s">
        <v>550</v>
      </c>
      <c r="F212" s="91" t="s">
        <v>259</v>
      </c>
      <c r="G212" s="89" t="s">
        <v>217</v>
      </c>
      <c r="H212" s="92">
        <v>17500000</v>
      </c>
      <c r="I212" s="92">
        <v>17500000</v>
      </c>
      <c r="J212" s="92">
        <v>17500000</v>
      </c>
      <c r="K212" s="92">
        <v>2850000</v>
      </c>
      <c r="L212" s="92">
        <v>14650000</v>
      </c>
      <c r="M212" s="92">
        <v>1655062315.375</v>
      </c>
      <c r="N212" s="92">
        <v>274084581.539</v>
      </c>
      <c r="O212" s="92">
        <v>1453719139.464</v>
      </c>
      <c r="P212" s="92">
        <v>14650000</v>
      </c>
      <c r="Q212" s="89" t="s">
        <v>636</v>
      </c>
      <c r="R212" s="89" t="s">
        <v>712</v>
      </c>
      <c r="S212" s="89" t="s">
        <v>649</v>
      </c>
      <c r="T212" s="89" t="s">
        <v>87</v>
      </c>
      <c r="U212" s="89" t="s">
        <v>653</v>
      </c>
    </row>
    <row r="213" spans="1:21" s="88" customFormat="1" ht="15.75" customHeight="1">
      <c r="A213" s="89" t="s">
        <v>468</v>
      </c>
      <c r="B213" s="89" t="s">
        <v>629</v>
      </c>
      <c r="C213" s="90" t="s">
        <v>475</v>
      </c>
      <c r="D213" s="89" t="s">
        <v>476</v>
      </c>
      <c r="E213" s="91" t="s">
        <v>477</v>
      </c>
      <c r="F213" s="91" t="s">
        <v>263</v>
      </c>
      <c r="G213" s="89" t="s">
        <v>217</v>
      </c>
      <c r="H213" s="92">
        <v>6000000</v>
      </c>
      <c r="I213" s="92">
        <v>6000000</v>
      </c>
      <c r="J213" s="92">
        <v>2426000</v>
      </c>
      <c r="K213" s="92">
        <v>2408361.35</v>
      </c>
      <c r="L213" s="92" t="s">
        <v>212</v>
      </c>
      <c r="M213" s="92">
        <v>229438924.406</v>
      </c>
      <c r="N213" s="92">
        <v>232231437.96</v>
      </c>
      <c r="O213" s="92" t="s">
        <v>212</v>
      </c>
      <c r="P213" s="92" t="s">
        <v>212</v>
      </c>
      <c r="Q213" s="89" t="s">
        <v>636</v>
      </c>
      <c r="R213" s="89" t="s">
        <v>235</v>
      </c>
      <c r="S213" s="89" t="s">
        <v>219</v>
      </c>
      <c r="T213" s="89" t="s">
        <v>234</v>
      </c>
      <c r="U213" s="89" t="s">
        <v>648</v>
      </c>
    </row>
    <row r="214" spans="1:21" s="88" customFormat="1" ht="15.75" customHeight="1">
      <c r="A214" s="89" t="s">
        <v>468</v>
      </c>
      <c r="B214" s="89" t="s">
        <v>629</v>
      </c>
      <c r="C214" s="90" t="s">
        <v>469</v>
      </c>
      <c r="D214" s="89" t="s">
        <v>470</v>
      </c>
      <c r="E214" s="91" t="s">
        <v>471</v>
      </c>
      <c r="F214" s="91" t="s">
        <v>267</v>
      </c>
      <c r="G214" s="89" t="s">
        <v>217</v>
      </c>
      <c r="H214" s="92">
        <v>5250000</v>
      </c>
      <c r="I214" s="92">
        <v>5250000</v>
      </c>
      <c r="J214" s="92">
        <v>4281000</v>
      </c>
      <c r="K214" s="92">
        <v>969000</v>
      </c>
      <c r="L214" s="92">
        <v>3312000</v>
      </c>
      <c r="M214" s="92">
        <v>404875529.835</v>
      </c>
      <c r="N214" s="92">
        <v>94729463.8</v>
      </c>
      <c r="O214" s="92">
        <v>328649678.492</v>
      </c>
      <c r="P214" s="92">
        <v>3312000</v>
      </c>
      <c r="Q214" s="89" t="s">
        <v>636</v>
      </c>
      <c r="R214" s="89" t="s">
        <v>712</v>
      </c>
      <c r="S214" s="89" t="s">
        <v>228</v>
      </c>
      <c r="T214" s="89" t="s">
        <v>253</v>
      </c>
      <c r="U214" s="89" t="s">
        <v>648</v>
      </c>
    </row>
    <row r="215" spans="1:21" s="88" customFormat="1" ht="15.75" customHeight="1">
      <c r="A215" s="89" t="s">
        <v>468</v>
      </c>
      <c r="B215" s="89" t="s">
        <v>629</v>
      </c>
      <c r="C215" s="90" t="s">
        <v>465</v>
      </c>
      <c r="D215" s="89" t="s">
        <v>466</v>
      </c>
      <c r="E215" s="91" t="s">
        <v>467</v>
      </c>
      <c r="F215" s="91" t="s">
        <v>267</v>
      </c>
      <c r="G215" s="89" t="s">
        <v>217</v>
      </c>
      <c r="H215" s="92">
        <v>10000000</v>
      </c>
      <c r="I215" s="92">
        <v>10000000</v>
      </c>
      <c r="J215" s="92">
        <v>1866205</v>
      </c>
      <c r="K215" s="92" t="s">
        <v>212</v>
      </c>
      <c r="L215" s="92">
        <v>1866205</v>
      </c>
      <c r="M215" s="92">
        <v>176496318.187</v>
      </c>
      <c r="N215" s="92" t="s">
        <v>212</v>
      </c>
      <c r="O215" s="92">
        <v>185183476.223</v>
      </c>
      <c r="P215" s="92">
        <v>1866205</v>
      </c>
      <c r="Q215" s="89" t="s">
        <v>636</v>
      </c>
      <c r="R215" s="89" t="s">
        <v>712</v>
      </c>
      <c r="S215" s="89" t="s">
        <v>649</v>
      </c>
      <c r="T215" s="89" t="s">
        <v>313</v>
      </c>
      <c r="U215" s="89" t="s">
        <v>648</v>
      </c>
    </row>
    <row r="216" spans="1:21" s="88" customFormat="1" ht="15.75" customHeight="1">
      <c r="A216" s="89" t="s">
        <v>468</v>
      </c>
      <c r="B216" s="89" t="s">
        <v>629</v>
      </c>
      <c r="C216" s="90" t="s">
        <v>482</v>
      </c>
      <c r="D216" s="89" t="s">
        <v>483</v>
      </c>
      <c r="E216" s="91" t="s">
        <v>484</v>
      </c>
      <c r="F216" s="91" t="s">
        <v>259</v>
      </c>
      <c r="G216" s="89" t="s">
        <v>217</v>
      </c>
      <c r="H216" s="92">
        <v>15000000</v>
      </c>
      <c r="I216" s="92">
        <v>15000000</v>
      </c>
      <c r="J216" s="92">
        <v>2436615.01</v>
      </c>
      <c r="K216" s="92">
        <v>8019.88</v>
      </c>
      <c r="L216" s="92">
        <v>2428595.13</v>
      </c>
      <c r="M216" s="92">
        <v>230442838.864</v>
      </c>
      <c r="N216" s="92">
        <v>786950.94</v>
      </c>
      <c r="O216" s="92">
        <v>240989434.982</v>
      </c>
      <c r="P216" s="92">
        <v>2428595.13</v>
      </c>
      <c r="Q216" s="89" t="s">
        <v>636</v>
      </c>
      <c r="R216" s="89" t="s">
        <v>712</v>
      </c>
      <c r="S216" s="89" t="s">
        <v>649</v>
      </c>
      <c r="T216" s="89" t="s">
        <v>278</v>
      </c>
      <c r="U216" s="89" t="s">
        <v>648</v>
      </c>
    </row>
    <row r="217" spans="1:21" s="88" customFormat="1" ht="15.75" customHeight="1">
      <c r="A217" s="89" t="s">
        <v>468</v>
      </c>
      <c r="B217" s="89" t="s">
        <v>629</v>
      </c>
      <c r="C217" s="90" t="s">
        <v>472</v>
      </c>
      <c r="D217" s="89" t="s">
        <v>473</v>
      </c>
      <c r="E217" s="91" t="s">
        <v>474</v>
      </c>
      <c r="F217" s="91" t="s">
        <v>877</v>
      </c>
      <c r="G217" s="89" t="s">
        <v>217</v>
      </c>
      <c r="H217" s="92">
        <v>30000000</v>
      </c>
      <c r="I217" s="92">
        <v>30000000</v>
      </c>
      <c r="J217" s="92">
        <v>30000000</v>
      </c>
      <c r="K217" s="92" t="s">
        <v>212</v>
      </c>
      <c r="L217" s="92">
        <v>30000000</v>
      </c>
      <c r="M217" s="92">
        <v>2837249683.5</v>
      </c>
      <c r="N217" s="92" t="s">
        <v>212</v>
      </c>
      <c r="O217" s="92">
        <v>2976899261.7</v>
      </c>
      <c r="P217" s="92">
        <v>30000000</v>
      </c>
      <c r="Q217" s="89" t="s">
        <v>636</v>
      </c>
      <c r="R217" s="89" t="s">
        <v>712</v>
      </c>
      <c r="S217" s="89" t="s">
        <v>596</v>
      </c>
      <c r="T217" s="89" t="s">
        <v>248</v>
      </c>
      <c r="U217" s="89" t="s">
        <v>648</v>
      </c>
    </row>
    <row r="218" spans="1:21" s="88" customFormat="1" ht="15.75" customHeight="1">
      <c r="A218" s="89" t="s">
        <v>468</v>
      </c>
      <c r="B218" s="89" t="s">
        <v>629</v>
      </c>
      <c r="C218" s="90" t="s">
        <v>478</v>
      </c>
      <c r="D218" s="89" t="s">
        <v>479</v>
      </c>
      <c r="E218" s="91" t="s">
        <v>480</v>
      </c>
      <c r="F218" s="91" t="s">
        <v>481</v>
      </c>
      <c r="G218" s="89" t="s">
        <v>217</v>
      </c>
      <c r="H218" s="92">
        <v>31100000</v>
      </c>
      <c r="I218" s="92">
        <v>31100000</v>
      </c>
      <c r="J218" s="92">
        <v>26319240.8</v>
      </c>
      <c r="K218" s="92">
        <v>3931683.45</v>
      </c>
      <c r="L218" s="92">
        <v>22387557.35</v>
      </c>
      <c r="M218" s="92">
        <v>2489141920.992</v>
      </c>
      <c r="N218" s="92">
        <v>383484479.46</v>
      </c>
      <c r="O218" s="92">
        <v>2221516764.883</v>
      </c>
      <c r="P218" s="92">
        <v>22387557.35</v>
      </c>
      <c r="Q218" s="89" t="s">
        <v>636</v>
      </c>
      <c r="R218" s="89" t="s">
        <v>712</v>
      </c>
      <c r="S218" s="89" t="s">
        <v>596</v>
      </c>
      <c r="T218" s="89" t="s">
        <v>248</v>
      </c>
      <c r="U218" s="89" t="s">
        <v>648</v>
      </c>
    </row>
    <row r="219" spans="1:21" s="88" customFormat="1" ht="15.75" customHeight="1">
      <c r="A219" s="89" t="s">
        <v>487</v>
      </c>
      <c r="B219" s="89" t="s">
        <v>630</v>
      </c>
      <c r="C219" s="90" t="s">
        <v>589</v>
      </c>
      <c r="D219" s="89" t="s">
        <v>590</v>
      </c>
      <c r="E219" s="91" t="s">
        <v>591</v>
      </c>
      <c r="F219" s="91" t="s">
        <v>277</v>
      </c>
      <c r="G219" s="89" t="s">
        <v>485</v>
      </c>
      <c r="H219" s="92">
        <v>500000000</v>
      </c>
      <c r="I219" s="92">
        <v>133324445.03699754</v>
      </c>
      <c r="J219" s="92">
        <v>125671006.765</v>
      </c>
      <c r="K219" s="92" t="s">
        <v>212</v>
      </c>
      <c r="L219" s="92">
        <v>125671006.765</v>
      </c>
      <c r="M219" s="92">
        <v>11885334138.985</v>
      </c>
      <c r="N219" s="92" t="s">
        <v>212</v>
      </c>
      <c r="O219" s="92">
        <v>12470330908.542</v>
      </c>
      <c r="P219" s="92">
        <v>471297693.121</v>
      </c>
      <c r="Q219" s="89" t="s">
        <v>636</v>
      </c>
      <c r="R219" s="89" t="s">
        <v>235</v>
      </c>
      <c r="S219" s="89" t="s">
        <v>235</v>
      </c>
      <c r="T219" s="89" t="s">
        <v>234</v>
      </c>
      <c r="U219" s="89" t="s">
        <v>653</v>
      </c>
    </row>
    <row r="220" spans="1:21" s="88" customFormat="1" ht="15.75" customHeight="1">
      <c r="A220" s="89" t="s">
        <v>487</v>
      </c>
      <c r="B220" s="89" t="s">
        <v>629</v>
      </c>
      <c r="C220" s="90" t="s">
        <v>879</v>
      </c>
      <c r="D220" s="89" t="s">
        <v>880</v>
      </c>
      <c r="E220" s="91" t="s">
        <v>881</v>
      </c>
      <c r="F220" s="91" t="s">
        <v>882</v>
      </c>
      <c r="G220" s="89" t="s">
        <v>217</v>
      </c>
      <c r="H220" s="92">
        <v>100000000</v>
      </c>
      <c r="I220" s="92">
        <v>100000000</v>
      </c>
      <c r="J220" s="92" t="s">
        <v>212</v>
      </c>
      <c r="K220" s="92">
        <v>49650205.11</v>
      </c>
      <c r="L220" s="92">
        <v>50349794.89</v>
      </c>
      <c r="M220" s="92" t="s">
        <v>212</v>
      </c>
      <c r="N220" s="92">
        <v>4884747215.2</v>
      </c>
      <c r="O220" s="92">
        <v>4996208907.826</v>
      </c>
      <c r="P220" s="92">
        <v>50349794.89</v>
      </c>
      <c r="Q220" s="89" t="s">
        <v>878</v>
      </c>
      <c r="R220" s="89" t="s">
        <v>52</v>
      </c>
      <c r="S220" s="89" t="s">
        <v>219</v>
      </c>
      <c r="T220" s="89" t="s">
        <v>840</v>
      </c>
      <c r="U220" s="89" t="s">
        <v>653</v>
      </c>
    </row>
    <row r="221" spans="1:21" s="88" customFormat="1" ht="15.75" customHeight="1">
      <c r="A221" s="89" t="s">
        <v>487</v>
      </c>
      <c r="B221" s="89" t="s">
        <v>629</v>
      </c>
      <c r="C221" s="90" t="s">
        <v>26</v>
      </c>
      <c r="D221" s="89" t="s">
        <v>27</v>
      </c>
      <c r="E221" s="91" t="s">
        <v>28</v>
      </c>
      <c r="F221" s="91" t="s">
        <v>29</v>
      </c>
      <c r="G221" s="89" t="s">
        <v>217</v>
      </c>
      <c r="H221" s="92">
        <v>100000000</v>
      </c>
      <c r="I221" s="92">
        <v>100000000</v>
      </c>
      <c r="J221" s="92">
        <v>289679.8</v>
      </c>
      <c r="K221" s="92" t="s">
        <v>212</v>
      </c>
      <c r="L221" s="92">
        <v>289679.8</v>
      </c>
      <c r="M221" s="92">
        <v>27396464.029</v>
      </c>
      <c r="N221" s="92" t="s">
        <v>212</v>
      </c>
      <c r="O221" s="92">
        <v>28744919.425</v>
      </c>
      <c r="P221" s="92">
        <v>289679.8</v>
      </c>
      <c r="Q221" s="89" t="s">
        <v>635</v>
      </c>
      <c r="R221" s="89" t="s">
        <v>289</v>
      </c>
      <c r="S221" s="89" t="s">
        <v>219</v>
      </c>
      <c r="T221" s="89" t="s">
        <v>920</v>
      </c>
      <c r="U221" s="89" t="s">
        <v>653</v>
      </c>
    </row>
    <row r="222" spans="1:21" s="88" customFormat="1" ht="15.75" customHeight="1">
      <c r="A222" s="89" t="s">
        <v>487</v>
      </c>
      <c r="B222" s="89" t="s">
        <v>629</v>
      </c>
      <c r="C222" s="90" t="s">
        <v>577</v>
      </c>
      <c r="D222" s="89" t="s">
        <v>578</v>
      </c>
      <c r="E222" s="91" t="s">
        <v>579</v>
      </c>
      <c r="F222" s="91" t="s">
        <v>580</v>
      </c>
      <c r="G222" s="89" t="s">
        <v>217</v>
      </c>
      <c r="H222" s="92">
        <v>100000000</v>
      </c>
      <c r="I222" s="92">
        <v>100000000</v>
      </c>
      <c r="J222" s="92">
        <v>27294699.92</v>
      </c>
      <c r="K222" s="92">
        <v>27272564</v>
      </c>
      <c r="L222" s="92">
        <v>22135.92</v>
      </c>
      <c r="M222" s="92">
        <v>2581395956.975</v>
      </c>
      <c r="N222" s="92">
        <v>2588845734.99</v>
      </c>
      <c r="O222" s="92">
        <v>2196546.797</v>
      </c>
      <c r="P222" s="92">
        <v>22135.92</v>
      </c>
      <c r="Q222" s="89" t="s">
        <v>878</v>
      </c>
      <c r="R222" s="89" t="s">
        <v>52</v>
      </c>
      <c r="S222" s="89" t="s">
        <v>219</v>
      </c>
      <c r="T222" s="89" t="s">
        <v>920</v>
      </c>
      <c r="U222" s="89" t="s">
        <v>653</v>
      </c>
    </row>
    <row r="223" spans="1:21" s="88" customFormat="1" ht="15.75" customHeight="1">
      <c r="A223" s="89" t="s">
        <v>487</v>
      </c>
      <c r="B223" s="89" t="s">
        <v>629</v>
      </c>
      <c r="C223" s="90">
        <v>39722</v>
      </c>
      <c r="D223" s="89" t="s">
        <v>486</v>
      </c>
      <c r="E223" s="91" t="s">
        <v>198</v>
      </c>
      <c r="F223" s="91" t="s">
        <v>263</v>
      </c>
      <c r="G223" s="89" t="s">
        <v>485</v>
      </c>
      <c r="H223" s="92">
        <v>150000000</v>
      </c>
      <c r="I223" s="92">
        <v>39997333.511099264</v>
      </c>
      <c r="J223" s="92">
        <v>31022592.057</v>
      </c>
      <c r="K223" s="92">
        <v>3143755.75</v>
      </c>
      <c r="L223" s="92">
        <v>27878779.775</v>
      </c>
      <c r="M223" s="92">
        <v>2933961316.458</v>
      </c>
      <c r="N223" s="92">
        <v>304410387.45</v>
      </c>
      <c r="O223" s="92">
        <v>2766410630.945</v>
      </c>
      <c r="P223" s="92">
        <v>104552393.85</v>
      </c>
      <c r="Q223" s="89" t="s">
        <v>636</v>
      </c>
      <c r="R223" s="89" t="s">
        <v>712</v>
      </c>
      <c r="S223" s="89" t="s">
        <v>596</v>
      </c>
      <c r="T223" s="89" t="s">
        <v>248</v>
      </c>
      <c r="U223" s="89" t="s">
        <v>653</v>
      </c>
    </row>
    <row r="224" spans="1:21" s="88" customFormat="1" ht="15.75" customHeight="1">
      <c r="A224" s="89" t="s">
        <v>487</v>
      </c>
      <c r="B224" s="89" t="s">
        <v>629</v>
      </c>
      <c r="C224" s="90" t="s">
        <v>488</v>
      </c>
      <c r="D224" s="89" t="s">
        <v>489</v>
      </c>
      <c r="E224" s="91" t="s">
        <v>490</v>
      </c>
      <c r="F224" s="91" t="s">
        <v>491</v>
      </c>
      <c r="G224" s="89" t="s">
        <v>485</v>
      </c>
      <c r="H224" s="92">
        <v>300000000</v>
      </c>
      <c r="I224" s="92">
        <v>79994667.02219853</v>
      </c>
      <c r="J224" s="92">
        <v>60910821.103</v>
      </c>
      <c r="K224" s="92">
        <v>8321463.75</v>
      </c>
      <c r="L224" s="92">
        <v>52589458.556</v>
      </c>
      <c r="M224" s="92">
        <v>5760640263.169</v>
      </c>
      <c r="N224" s="92">
        <v>801198410.8</v>
      </c>
      <c r="O224" s="92">
        <v>5218450678.295</v>
      </c>
      <c r="P224" s="92">
        <v>197223616.95</v>
      </c>
      <c r="Q224" s="89" t="s">
        <v>636</v>
      </c>
      <c r="R224" s="89" t="s">
        <v>712</v>
      </c>
      <c r="S224" s="89" t="s">
        <v>596</v>
      </c>
      <c r="T224" s="89" t="s">
        <v>248</v>
      </c>
      <c r="U224" s="89" t="s">
        <v>653</v>
      </c>
    </row>
    <row r="225" spans="1:21" s="88" customFormat="1" ht="15.75" customHeight="1">
      <c r="A225" s="89" t="s">
        <v>1024</v>
      </c>
      <c r="B225" s="89" t="s">
        <v>630</v>
      </c>
      <c r="C225" s="90" t="s">
        <v>1025</v>
      </c>
      <c r="D225" s="89" t="s">
        <v>1026</v>
      </c>
      <c r="E225" s="91" t="s">
        <v>1027</v>
      </c>
      <c r="F225" s="91" t="s">
        <v>231</v>
      </c>
      <c r="G225" s="89" t="s">
        <v>1028</v>
      </c>
      <c r="H225" s="92">
        <v>1390000</v>
      </c>
      <c r="I225" s="92">
        <v>1471288.7007144748</v>
      </c>
      <c r="J225" s="92">
        <v>1454811.869</v>
      </c>
      <c r="K225" s="92" t="s">
        <v>212</v>
      </c>
      <c r="L225" s="92">
        <v>1471288.701</v>
      </c>
      <c r="M225" s="92">
        <v>137588817.139</v>
      </c>
      <c r="N225" s="92" t="s">
        <v>212</v>
      </c>
      <c r="O225" s="92">
        <v>145995941.563</v>
      </c>
      <c r="P225" s="92">
        <v>1390000</v>
      </c>
      <c r="Q225" s="89" t="s">
        <v>636</v>
      </c>
      <c r="R225" s="89" t="s">
        <v>712</v>
      </c>
      <c r="S225" s="89" t="s">
        <v>1029</v>
      </c>
      <c r="T225" s="89" t="s">
        <v>786</v>
      </c>
      <c r="U225" s="89" t="s">
        <v>653</v>
      </c>
    </row>
    <row r="226" spans="1:21" s="88" customFormat="1" ht="15.75" customHeight="1">
      <c r="A226" s="89" t="s">
        <v>761</v>
      </c>
      <c r="B226" s="89" t="s">
        <v>630</v>
      </c>
      <c r="C226" s="90" t="s">
        <v>883</v>
      </c>
      <c r="D226" s="89" t="s">
        <v>884</v>
      </c>
      <c r="E226" s="91" t="s">
        <v>876</v>
      </c>
      <c r="F226" s="91" t="s">
        <v>885</v>
      </c>
      <c r="G226" s="89" t="s">
        <v>236</v>
      </c>
      <c r="H226" s="92">
        <v>279000000</v>
      </c>
      <c r="I226" s="92">
        <v>424958847.5335389</v>
      </c>
      <c r="J226" s="92" t="s">
        <v>212</v>
      </c>
      <c r="K226" s="92">
        <v>57211375.117</v>
      </c>
      <c r="L226" s="92">
        <v>369744660.354</v>
      </c>
      <c r="M226" s="92" t="s">
        <v>212</v>
      </c>
      <c r="N226" s="92">
        <v>5573607000</v>
      </c>
      <c r="O226" s="92">
        <v>36689753547.512</v>
      </c>
      <c r="P226" s="92">
        <v>242750000</v>
      </c>
      <c r="Q226" s="89" t="s">
        <v>635</v>
      </c>
      <c r="R226" s="89" t="s">
        <v>237</v>
      </c>
      <c r="S226" s="89" t="s">
        <v>223</v>
      </c>
      <c r="T226" s="89" t="s">
        <v>886</v>
      </c>
      <c r="U226" s="89" t="s">
        <v>653</v>
      </c>
    </row>
    <row r="227" spans="1:21" s="88" customFormat="1" ht="15.75" customHeight="1">
      <c r="A227" s="89" t="s">
        <v>761</v>
      </c>
      <c r="B227" s="89" t="s">
        <v>630</v>
      </c>
      <c r="C227" s="90" t="s">
        <v>8</v>
      </c>
      <c r="D227" s="89" t="s">
        <v>9</v>
      </c>
      <c r="E227" s="91" t="s">
        <v>10</v>
      </c>
      <c r="F227" s="91" t="s">
        <v>11</v>
      </c>
      <c r="G227" s="89" t="s">
        <v>236</v>
      </c>
      <c r="H227" s="92">
        <v>10000000</v>
      </c>
      <c r="I227" s="92">
        <v>15231499.911596375</v>
      </c>
      <c r="J227" s="92">
        <v>15603000.014</v>
      </c>
      <c r="K227" s="92" t="s">
        <v>212</v>
      </c>
      <c r="L227" s="92">
        <v>15231499.912</v>
      </c>
      <c r="M227" s="92">
        <v>1475653561.691</v>
      </c>
      <c r="N227" s="92" t="s">
        <v>212</v>
      </c>
      <c r="O227" s="92">
        <v>1511421361.38</v>
      </c>
      <c r="P227" s="92">
        <v>10000000</v>
      </c>
      <c r="Q227" s="89" t="s">
        <v>636</v>
      </c>
      <c r="R227" s="89" t="s">
        <v>712</v>
      </c>
      <c r="S227" s="89" t="s">
        <v>228</v>
      </c>
      <c r="T227" s="89" t="s">
        <v>817</v>
      </c>
      <c r="U227" s="89" t="s">
        <v>653</v>
      </c>
    </row>
    <row r="228" spans="1:21" s="88" customFormat="1" ht="15.75" customHeight="1">
      <c r="A228" s="89" t="s">
        <v>761</v>
      </c>
      <c r="B228" s="89" t="s">
        <v>630</v>
      </c>
      <c r="C228" s="90" t="s">
        <v>1030</v>
      </c>
      <c r="D228" s="89" t="s">
        <v>1031</v>
      </c>
      <c r="E228" s="91" t="s">
        <v>1032</v>
      </c>
      <c r="F228" s="91" t="s">
        <v>224</v>
      </c>
      <c r="G228" s="89" t="s">
        <v>236</v>
      </c>
      <c r="H228" s="92">
        <v>10000000</v>
      </c>
      <c r="I228" s="92">
        <v>15231499.911596375</v>
      </c>
      <c r="J228" s="92">
        <v>15445571.985</v>
      </c>
      <c r="K228" s="92" t="s">
        <v>212</v>
      </c>
      <c r="L228" s="92">
        <v>15077820.17</v>
      </c>
      <c r="M228" s="92">
        <v>1460764807.515</v>
      </c>
      <c r="N228" s="92" t="s">
        <v>212</v>
      </c>
      <c r="O228" s="92">
        <v>1496171724.413</v>
      </c>
      <c r="P228" s="92">
        <v>9899104</v>
      </c>
      <c r="Q228" s="89" t="s">
        <v>636</v>
      </c>
      <c r="R228" s="89" t="s">
        <v>712</v>
      </c>
      <c r="S228" s="89" t="s">
        <v>223</v>
      </c>
      <c r="T228" s="89" t="s">
        <v>1033</v>
      </c>
      <c r="U228" s="89" t="s">
        <v>653</v>
      </c>
    </row>
    <row r="229" spans="1:21" s="88" customFormat="1" ht="15.75" customHeight="1">
      <c r="A229" s="89" t="s">
        <v>761</v>
      </c>
      <c r="B229" s="89" t="s">
        <v>630</v>
      </c>
      <c r="C229" s="90" t="s">
        <v>887</v>
      </c>
      <c r="D229" s="89" t="s">
        <v>888</v>
      </c>
      <c r="E229" s="91" t="s">
        <v>889</v>
      </c>
      <c r="F229" s="91" t="s">
        <v>890</v>
      </c>
      <c r="G229" s="89" t="s">
        <v>236</v>
      </c>
      <c r="H229" s="92">
        <v>130000000</v>
      </c>
      <c r="I229" s="92">
        <v>198009498.8507529</v>
      </c>
      <c r="J229" s="92" t="s">
        <v>212</v>
      </c>
      <c r="K229" s="92">
        <v>19952800.084</v>
      </c>
      <c r="L229" s="92">
        <v>178208548.966</v>
      </c>
      <c r="M229" s="92" t="s">
        <v>212</v>
      </c>
      <c r="N229" s="92">
        <v>1956677100</v>
      </c>
      <c r="O229" s="92">
        <v>17683629928.152</v>
      </c>
      <c r="P229" s="92">
        <v>117000000</v>
      </c>
      <c r="Q229" s="89" t="s">
        <v>635</v>
      </c>
      <c r="R229" s="89" t="s">
        <v>237</v>
      </c>
      <c r="S229" s="89" t="s">
        <v>330</v>
      </c>
      <c r="T229" s="89" t="s">
        <v>921</v>
      </c>
      <c r="U229" s="89" t="s">
        <v>653</v>
      </c>
    </row>
    <row r="230" spans="1:21" s="88" customFormat="1" ht="15.75" customHeight="1">
      <c r="A230" s="89" t="s">
        <v>761</v>
      </c>
      <c r="B230" s="89" t="s">
        <v>630</v>
      </c>
      <c r="C230" s="90">
        <v>10266</v>
      </c>
      <c r="D230" s="89" t="s">
        <v>593</v>
      </c>
      <c r="E230" s="91" t="s">
        <v>594</v>
      </c>
      <c r="F230" s="91" t="s">
        <v>595</v>
      </c>
      <c r="G230" s="89" t="s">
        <v>236</v>
      </c>
      <c r="H230" s="92">
        <v>50000000</v>
      </c>
      <c r="I230" s="92">
        <v>76157499.55798188</v>
      </c>
      <c r="J230" s="92">
        <v>31986150.028</v>
      </c>
      <c r="K230" s="92" t="s">
        <v>212</v>
      </c>
      <c r="L230" s="92">
        <v>31224574.819</v>
      </c>
      <c r="M230" s="92">
        <v>3025089801.467</v>
      </c>
      <c r="N230" s="92" t="s">
        <v>212</v>
      </c>
      <c r="O230" s="92">
        <v>3098413790.83</v>
      </c>
      <c r="P230" s="92">
        <v>20500000</v>
      </c>
      <c r="Q230" s="89" t="s">
        <v>635</v>
      </c>
      <c r="R230" s="89" t="s">
        <v>237</v>
      </c>
      <c r="S230" s="89" t="s">
        <v>232</v>
      </c>
      <c r="T230" s="89" t="s">
        <v>222</v>
      </c>
      <c r="U230" s="89" t="s">
        <v>653</v>
      </c>
    </row>
    <row r="231" spans="1:21" s="88" customFormat="1" ht="15.75" customHeight="1">
      <c r="A231" s="89" t="s">
        <v>761</v>
      </c>
      <c r="B231" s="89" t="s">
        <v>630</v>
      </c>
      <c r="C231" s="90" t="s">
        <v>598</v>
      </c>
      <c r="D231" s="89" t="s">
        <v>599</v>
      </c>
      <c r="E231" s="91" t="s">
        <v>600</v>
      </c>
      <c r="F231" s="91" t="s">
        <v>263</v>
      </c>
      <c r="G231" s="89" t="s">
        <v>236</v>
      </c>
      <c r="H231" s="92">
        <v>120000000</v>
      </c>
      <c r="I231" s="92">
        <v>182777998.9391565</v>
      </c>
      <c r="J231" s="92">
        <v>93618000.083</v>
      </c>
      <c r="K231" s="92" t="s">
        <v>212</v>
      </c>
      <c r="L231" s="92">
        <v>91388999.47</v>
      </c>
      <c r="M231" s="92">
        <v>8853921370.148</v>
      </c>
      <c r="N231" s="92" t="s">
        <v>212</v>
      </c>
      <c r="O231" s="92">
        <v>9068528168.283</v>
      </c>
      <c r="P231" s="92">
        <v>60000000</v>
      </c>
      <c r="Q231" s="89" t="s">
        <v>635</v>
      </c>
      <c r="R231" s="89" t="s">
        <v>237</v>
      </c>
      <c r="S231" s="89" t="s">
        <v>223</v>
      </c>
      <c r="T231" s="89" t="s">
        <v>222</v>
      </c>
      <c r="U231" s="89" t="s">
        <v>653</v>
      </c>
    </row>
    <row r="232" spans="1:21" s="88" customFormat="1" ht="15.75" customHeight="1">
      <c r="A232" s="89" t="s">
        <v>761</v>
      </c>
      <c r="B232" s="89" t="s">
        <v>630</v>
      </c>
      <c r="C232" s="90" t="s">
        <v>606</v>
      </c>
      <c r="D232" s="89" t="s">
        <v>607</v>
      </c>
      <c r="E232" s="91" t="s">
        <v>608</v>
      </c>
      <c r="F232" s="91" t="s">
        <v>762</v>
      </c>
      <c r="G232" s="89" t="s">
        <v>236</v>
      </c>
      <c r="H232" s="92">
        <v>1543801</v>
      </c>
      <c r="I232" s="92">
        <v>2351440.4795022397</v>
      </c>
      <c r="J232" s="92">
        <v>552113.716</v>
      </c>
      <c r="K232" s="92" t="s">
        <v>212</v>
      </c>
      <c r="L232" s="92">
        <v>538968.148</v>
      </c>
      <c r="M232" s="92">
        <v>52216148.846</v>
      </c>
      <c r="N232" s="92" t="s">
        <v>212</v>
      </c>
      <c r="O232" s="92">
        <v>53481796.015</v>
      </c>
      <c r="P232" s="92">
        <v>353851</v>
      </c>
      <c r="Q232" s="89" t="s">
        <v>636</v>
      </c>
      <c r="R232" s="89" t="s">
        <v>712</v>
      </c>
      <c r="S232" s="89" t="s">
        <v>232</v>
      </c>
      <c r="T232" s="89" t="s">
        <v>222</v>
      </c>
      <c r="U232" s="89" t="s">
        <v>653</v>
      </c>
    </row>
    <row r="233" spans="1:21" s="88" customFormat="1" ht="15.75" customHeight="1">
      <c r="A233" s="89" t="s">
        <v>761</v>
      </c>
      <c r="B233" s="89" t="s">
        <v>630</v>
      </c>
      <c r="C233" s="90" t="s">
        <v>120</v>
      </c>
      <c r="D233" s="89" t="s">
        <v>121</v>
      </c>
      <c r="E233" s="91" t="s">
        <v>122</v>
      </c>
      <c r="F233" s="91" t="s">
        <v>123</v>
      </c>
      <c r="G233" s="89" t="s">
        <v>236</v>
      </c>
      <c r="H233" s="92">
        <v>203500000</v>
      </c>
      <c r="I233" s="92">
        <v>309961023.2009862</v>
      </c>
      <c r="J233" s="92">
        <v>294116550.26</v>
      </c>
      <c r="K233" s="92">
        <v>28406795.008</v>
      </c>
      <c r="L233" s="92">
        <v>258630868.499</v>
      </c>
      <c r="M233" s="92">
        <v>27816069637.882</v>
      </c>
      <c r="N233" s="92">
        <v>2786085006.242</v>
      </c>
      <c r="O233" s="92">
        <v>25663934716.241</v>
      </c>
      <c r="P233" s="92">
        <v>169800000</v>
      </c>
      <c r="Q233" s="89" t="s">
        <v>636</v>
      </c>
      <c r="R233" s="89" t="s">
        <v>712</v>
      </c>
      <c r="S233" s="89" t="s">
        <v>228</v>
      </c>
      <c r="T233" s="89" t="s">
        <v>786</v>
      </c>
      <c r="U233" s="89" t="s">
        <v>653</v>
      </c>
    </row>
    <row r="234" spans="1:21" s="88" customFormat="1" ht="15.75" customHeight="1">
      <c r="A234" s="89" t="s">
        <v>761</v>
      </c>
      <c r="B234" s="89" t="s">
        <v>630</v>
      </c>
      <c r="C234" s="90" t="s">
        <v>891</v>
      </c>
      <c r="D234" s="89" t="s">
        <v>892</v>
      </c>
      <c r="E234" s="91" t="s">
        <v>893</v>
      </c>
      <c r="F234" s="91" t="s">
        <v>287</v>
      </c>
      <c r="G234" s="89" t="s">
        <v>236</v>
      </c>
      <c r="H234" s="92">
        <v>9000000</v>
      </c>
      <c r="I234" s="92">
        <v>13708349.920436738</v>
      </c>
      <c r="J234" s="92" t="s">
        <v>212</v>
      </c>
      <c r="K234" s="92" t="s">
        <v>212</v>
      </c>
      <c r="L234" s="92">
        <v>13708349.92</v>
      </c>
      <c r="M234" s="92" t="s">
        <v>212</v>
      </c>
      <c r="N234" s="92" t="s">
        <v>212</v>
      </c>
      <c r="O234" s="92">
        <v>1360279225.242</v>
      </c>
      <c r="P234" s="92">
        <v>9000000</v>
      </c>
      <c r="Q234" s="89" t="s">
        <v>636</v>
      </c>
      <c r="R234" s="89" t="s">
        <v>712</v>
      </c>
      <c r="S234" s="89" t="s">
        <v>232</v>
      </c>
      <c r="T234" s="89" t="s">
        <v>786</v>
      </c>
      <c r="U234" s="89" t="s">
        <v>653</v>
      </c>
    </row>
    <row r="235" spans="1:21" s="88" customFormat="1" ht="15.75" customHeight="1">
      <c r="A235" s="89" t="s">
        <v>761</v>
      </c>
      <c r="B235" s="89" t="s">
        <v>630</v>
      </c>
      <c r="C235" s="90">
        <v>10765</v>
      </c>
      <c r="D235" s="89" t="s">
        <v>601</v>
      </c>
      <c r="E235" s="91" t="s">
        <v>602</v>
      </c>
      <c r="F235" s="91" t="s">
        <v>736</v>
      </c>
      <c r="G235" s="89" t="s">
        <v>236</v>
      </c>
      <c r="H235" s="92">
        <v>69000000</v>
      </c>
      <c r="I235" s="92">
        <v>105097349.39001499</v>
      </c>
      <c r="J235" s="92">
        <v>58043160.051</v>
      </c>
      <c r="K235" s="92">
        <v>23660250.165</v>
      </c>
      <c r="L235" s="92">
        <v>33813929.804</v>
      </c>
      <c r="M235" s="92">
        <v>5489431249.492</v>
      </c>
      <c r="N235" s="92">
        <v>2298438000</v>
      </c>
      <c r="O235" s="92">
        <v>3355355422.265</v>
      </c>
      <c r="P235" s="92">
        <v>22200000</v>
      </c>
      <c r="Q235" s="89" t="s">
        <v>636</v>
      </c>
      <c r="R235" s="89" t="s">
        <v>712</v>
      </c>
      <c r="S235" s="89" t="s">
        <v>330</v>
      </c>
      <c r="T235" s="89" t="s">
        <v>529</v>
      </c>
      <c r="U235" s="89" t="s">
        <v>653</v>
      </c>
    </row>
    <row r="236" spans="1:21" s="88" customFormat="1" ht="15.75" customHeight="1">
      <c r="A236" s="89" t="s">
        <v>761</v>
      </c>
      <c r="B236" s="89" t="s">
        <v>630</v>
      </c>
      <c r="C236" s="90" t="s">
        <v>12</v>
      </c>
      <c r="D236" s="89" t="s">
        <v>13</v>
      </c>
      <c r="E236" s="91" t="s">
        <v>14</v>
      </c>
      <c r="F236" s="91" t="s">
        <v>15</v>
      </c>
      <c r="G236" s="89" t="s">
        <v>236</v>
      </c>
      <c r="H236" s="92">
        <v>7000000</v>
      </c>
      <c r="I236" s="92">
        <v>10662049.938117463</v>
      </c>
      <c r="J236" s="92">
        <v>10890894.01</v>
      </c>
      <c r="K236" s="92" t="s">
        <v>212</v>
      </c>
      <c r="L236" s="92">
        <v>10631586.938</v>
      </c>
      <c r="M236" s="92">
        <v>1030006186.061</v>
      </c>
      <c r="N236" s="92" t="s">
        <v>212</v>
      </c>
      <c r="O236" s="92">
        <v>1054972110.244</v>
      </c>
      <c r="P236" s="92">
        <v>6980000</v>
      </c>
      <c r="Q236" s="89" t="s">
        <v>636</v>
      </c>
      <c r="R236" s="89" t="s">
        <v>712</v>
      </c>
      <c r="S236" s="89" t="s">
        <v>232</v>
      </c>
      <c r="T236" s="89" t="s">
        <v>529</v>
      </c>
      <c r="U236" s="89" t="s">
        <v>653</v>
      </c>
    </row>
    <row r="237" spans="1:21" s="88" customFormat="1" ht="15.75" customHeight="1">
      <c r="A237" s="89" t="s">
        <v>761</v>
      </c>
      <c r="B237" s="89" t="s">
        <v>630</v>
      </c>
      <c r="C237" s="90">
        <v>10766</v>
      </c>
      <c r="D237" s="89" t="s">
        <v>603</v>
      </c>
      <c r="E237" s="91" t="s">
        <v>600</v>
      </c>
      <c r="F237" s="91" t="s">
        <v>736</v>
      </c>
      <c r="G237" s="89" t="s">
        <v>236</v>
      </c>
      <c r="H237" s="92">
        <v>80000000</v>
      </c>
      <c r="I237" s="92">
        <v>121851999.292771</v>
      </c>
      <c r="J237" s="92">
        <v>26525100.023</v>
      </c>
      <c r="K237" s="92">
        <v>21656849.95</v>
      </c>
      <c r="L237" s="92">
        <v>14926869.913</v>
      </c>
      <c r="M237" s="92">
        <v>2508611054.875</v>
      </c>
      <c r="N237" s="92">
        <v>2080526000</v>
      </c>
      <c r="O237" s="92">
        <v>1481192934.153</v>
      </c>
      <c r="P237" s="92">
        <v>9800000</v>
      </c>
      <c r="Q237" s="89" t="s">
        <v>635</v>
      </c>
      <c r="R237" s="89" t="s">
        <v>237</v>
      </c>
      <c r="S237" s="89" t="s">
        <v>228</v>
      </c>
      <c r="T237" s="89" t="s">
        <v>253</v>
      </c>
      <c r="U237" s="89" t="s">
        <v>653</v>
      </c>
    </row>
    <row r="238" spans="1:21" s="88" customFormat="1" ht="15.75" customHeight="1">
      <c r="A238" s="89" t="s">
        <v>761</v>
      </c>
      <c r="B238" s="89" t="s">
        <v>630</v>
      </c>
      <c r="C238" s="90">
        <v>10767</v>
      </c>
      <c r="D238" s="89" t="s">
        <v>605</v>
      </c>
      <c r="E238" s="91" t="s">
        <v>600</v>
      </c>
      <c r="F238" s="91" t="s">
        <v>224</v>
      </c>
      <c r="G238" s="89" t="s">
        <v>236</v>
      </c>
      <c r="H238" s="92">
        <v>2000000</v>
      </c>
      <c r="I238" s="92">
        <v>3046299.982319275</v>
      </c>
      <c r="J238" s="92">
        <v>3120600.003</v>
      </c>
      <c r="K238" s="92" t="s">
        <v>212</v>
      </c>
      <c r="L238" s="92">
        <v>3046299.982</v>
      </c>
      <c r="M238" s="92">
        <v>295130712.338</v>
      </c>
      <c r="N238" s="92" t="s">
        <v>212</v>
      </c>
      <c r="O238" s="92">
        <v>302284272.276</v>
      </c>
      <c r="P238" s="92">
        <v>2000000</v>
      </c>
      <c r="Q238" s="89" t="s">
        <v>636</v>
      </c>
      <c r="R238" s="89" t="s">
        <v>712</v>
      </c>
      <c r="S238" s="89" t="s">
        <v>228</v>
      </c>
      <c r="T238" s="89" t="s">
        <v>253</v>
      </c>
      <c r="U238" s="89" t="s">
        <v>653</v>
      </c>
    </row>
    <row r="239" spans="1:21" s="88" customFormat="1" ht="15.75" customHeight="1">
      <c r="A239" s="89" t="s">
        <v>761</v>
      </c>
      <c r="B239" s="89" t="s">
        <v>630</v>
      </c>
      <c r="C239" s="90" t="s">
        <v>1034</v>
      </c>
      <c r="D239" s="89" t="s">
        <v>1035</v>
      </c>
      <c r="E239" s="91" t="s">
        <v>1036</v>
      </c>
      <c r="F239" s="91" t="s">
        <v>218</v>
      </c>
      <c r="G239" s="89" t="s">
        <v>217</v>
      </c>
      <c r="H239" s="92">
        <v>50000000</v>
      </c>
      <c r="I239" s="92">
        <v>50000000</v>
      </c>
      <c r="J239" s="92">
        <v>20269025.24</v>
      </c>
      <c r="K239" s="92" t="s">
        <v>212</v>
      </c>
      <c r="L239" s="92">
        <v>20269025.24</v>
      </c>
      <c r="M239" s="92">
        <v>1916942848.235</v>
      </c>
      <c r="N239" s="92" t="s">
        <v>212</v>
      </c>
      <c r="O239" s="92">
        <v>2011294875.744</v>
      </c>
      <c r="P239" s="92">
        <v>20269025.24</v>
      </c>
      <c r="Q239" s="89" t="s">
        <v>635</v>
      </c>
      <c r="R239" s="89" t="s">
        <v>237</v>
      </c>
      <c r="S239" s="89" t="s">
        <v>232</v>
      </c>
      <c r="T239" s="89" t="s">
        <v>253</v>
      </c>
      <c r="U239" s="89" t="s">
        <v>653</v>
      </c>
    </row>
    <row r="240" spans="1:21" s="88" customFormat="1" ht="15.75" customHeight="1">
      <c r="A240" s="89" t="s">
        <v>761</v>
      </c>
      <c r="B240" s="89" t="s">
        <v>630</v>
      </c>
      <c r="C240" s="90" t="s">
        <v>188</v>
      </c>
      <c r="D240" s="89" t="s">
        <v>189</v>
      </c>
      <c r="E240" s="91" t="s">
        <v>190</v>
      </c>
      <c r="F240" s="91" t="s">
        <v>60</v>
      </c>
      <c r="G240" s="89" t="s">
        <v>236</v>
      </c>
      <c r="H240" s="92">
        <v>25000000</v>
      </c>
      <c r="I240" s="92">
        <v>38078749.77899094</v>
      </c>
      <c r="J240" s="92">
        <v>30925146.027</v>
      </c>
      <c r="K240" s="92" t="s">
        <v>212</v>
      </c>
      <c r="L240" s="92">
        <v>30188832.825</v>
      </c>
      <c r="M240" s="92">
        <v>2924745359.272</v>
      </c>
      <c r="N240" s="92" t="s">
        <v>212</v>
      </c>
      <c r="O240" s="92">
        <v>2995637138.256</v>
      </c>
      <c r="P240" s="92">
        <v>19820000</v>
      </c>
      <c r="Q240" s="89" t="s">
        <v>636</v>
      </c>
      <c r="R240" s="89" t="s">
        <v>712</v>
      </c>
      <c r="S240" s="89" t="s">
        <v>232</v>
      </c>
      <c r="T240" s="89" t="s">
        <v>253</v>
      </c>
      <c r="U240" s="89" t="s">
        <v>653</v>
      </c>
    </row>
    <row r="241" spans="1:21" s="88" customFormat="1" ht="15.75" customHeight="1">
      <c r="A241" s="89" t="s">
        <v>761</v>
      </c>
      <c r="B241" s="89" t="s">
        <v>630</v>
      </c>
      <c r="C241" s="90" t="s">
        <v>894</v>
      </c>
      <c r="D241" s="89" t="s">
        <v>895</v>
      </c>
      <c r="E241" s="91" t="s">
        <v>857</v>
      </c>
      <c r="F241" s="91" t="s">
        <v>259</v>
      </c>
      <c r="G241" s="89" t="s">
        <v>236</v>
      </c>
      <c r="H241" s="92">
        <v>2000000</v>
      </c>
      <c r="I241" s="92">
        <v>3046299.982319275</v>
      </c>
      <c r="J241" s="92" t="s">
        <v>212</v>
      </c>
      <c r="K241" s="92" t="s">
        <v>212</v>
      </c>
      <c r="L241" s="92">
        <v>3046299.982</v>
      </c>
      <c r="M241" s="92" t="s">
        <v>212</v>
      </c>
      <c r="N241" s="92" t="s">
        <v>212</v>
      </c>
      <c r="O241" s="92">
        <v>302284272.276</v>
      </c>
      <c r="P241" s="92">
        <v>2000000</v>
      </c>
      <c r="Q241" s="89" t="s">
        <v>636</v>
      </c>
      <c r="R241" s="89" t="s">
        <v>712</v>
      </c>
      <c r="S241" s="89" t="s">
        <v>228</v>
      </c>
      <c r="T241" s="89" t="s">
        <v>253</v>
      </c>
      <c r="U241" s="89" t="s">
        <v>653</v>
      </c>
    </row>
    <row r="242" spans="1:21" s="88" customFormat="1" ht="15.75" customHeight="1">
      <c r="A242" s="89" t="s">
        <v>761</v>
      </c>
      <c r="B242" s="89" t="s">
        <v>630</v>
      </c>
      <c r="C242" s="90" t="s">
        <v>896</v>
      </c>
      <c r="D242" s="89" t="s">
        <v>897</v>
      </c>
      <c r="E242" s="91" t="s">
        <v>898</v>
      </c>
      <c r="F242" s="91" t="s">
        <v>899</v>
      </c>
      <c r="G242" s="89" t="s">
        <v>236</v>
      </c>
      <c r="H242" s="92">
        <v>350300000</v>
      </c>
      <c r="I242" s="92">
        <v>533559441.903221</v>
      </c>
      <c r="J242" s="92" t="s">
        <v>212</v>
      </c>
      <c r="K242" s="92">
        <v>38258750.017</v>
      </c>
      <c r="L242" s="92">
        <v>495480692.124</v>
      </c>
      <c r="M242" s="92" t="s">
        <v>212</v>
      </c>
      <c r="N242" s="92">
        <v>3711577500</v>
      </c>
      <c r="O242" s="92">
        <v>49166536885.708</v>
      </c>
      <c r="P242" s="92">
        <v>325300000</v>
      </c>
      <c r="Q242" s="89" t="s">
        <v>636</v>
      </c>
      <c r="R242" s="89" t="s">
        <v>712</v>
      </c>
      <c r="S242" s="89" t="s">
        <v>228</v>
      </c>
      <c r="T242" s="89" t="s">
        <v>253</v>
      </c>
      <c r="U242" s="89" t="s">
        <v>653</v>
      </c>
    </row>
    <row r="243" spans="1:21" s="88" customFormat="1" ht="15.75" customHeight="1">
      <c r="A243" s="89" t="s">
        <v>761</v>
      </c>
      <c r="B243" s="89" t="s">
        <v>630</v>
      </c>
      <c r="C243" s="90" t="s">
        <v>1037</v>
      </c>
      <c r="D243" s="89" t="s">
        <v>1038</v>
      </c>
      <c r="E243" s="91" t="s">
        <v>1039</v>
      </c>
      <c r="F243" s="91" t="s">
        <v>277</v>
      </c>
      <c r="G243" s="89" t="s">
        <v>236</v>
      </c>
      <c r="H243" s="92">
        <v>11987941.25</v>
      </c>
      <c r="I243" s="92">
        <v>18259432.608959753</v>
      </c>
      <c r="J243" s="92">
        <v>40643.006</v>
      </c>
      <c r="K243" s="92">
        <v>40691.19</v>
      </c>
      <c r="L243" s="92" t="s">
        <v>212</v>
      </c>
      <c r="M243" s="92">
        <v>3843811.911</v>
      </c>
      <c r="N243" s="92">
        <v>3863142.637</v>
      </c>
      <c r="O243" s="92" t="s">
        <v>212</v>
      </c>
      <c r="P243" s="92" t="s">
        <v>212</v>
      </c>
      <c r="Q243" s="89" t="s">
        <v>636</v>
      </c>
      <c r="R243" s="89" t="s">
        <v>712</v>
      </c>
      <c r="S243" s="89" t="s">
        <v>232</v>
      </c>
      <c r="T243" s="89" t="s">
        <v>994</v>
      </c>
      <c r="U243" s="89" t="s">
        <v>653</v>
      </c>
    </row>
    <row r="244" spans="1:21" s="88" customFormat="1" ht="15.75" customHeight="1">
      <c r="A244" s="89" t="s">
        <v>761</v>
      </c>
      <c r="B244" s="89" t="s">
        <v>630</v>
      </c>
      <c r="C244" s="90">
        <v>10768</v>
      </c>
      <c r="D244" s="89" t="s">
        <v>650</v>
      </c>
      <c r="E244" s="91" t="s">
        <v>351</v>
      </c>
      <c r="F244" s="91" t="s">
        <v>651</v>
      </c>
      <c r="G244" s="89" t="s">
        <v>236</v>
      </c>
      <c r="H244" s="92">
        <v>5000000</v>
      </c>
      <c r="I244" s="92">
        <v>7615749.955798187</v>
      </c>
      <c r="J244" s="92">
        <v>7801500.007</v>
      </c>
      <c r="K244" s="92" t="s">
        <v>212</v>
      </c>
      <c r="L244" s="92">
        <v>7615749.956</v>
      </c>
      <c r="M244" s="92">
        <v>737826780.846</v>
      </c>
      <c r="N244" s="92" t="s">
        <v>212</v>
      </c>
      <c r="O244" s="92">
        <v>755710680.69</v>
      </c>
      <c r="P244" s="92">
        <v>5000000</v>
      </c>
      <c r="Q244" s="89" t="s">
        <v>636</v>
      </c>
      <c r="R244" s="89" t="s">
        <v>712</v>
      </c>
      <c r="S244" s="89" t="s">
        <v>232</v>
      </c>
      <c r="T244" s="89" t="s">
        <v>652</v>
      </c>
      <c r="U244" s="89" t="s">
        <v>653</v>
      </c>
    </row>
    <row r="245" spans="1:21" s="88" customFormat="1" ht="15.75" customHeight="1">
      <c r="A245" s="89" t="s">
        <v>537</v>
      </c>
      <c r="B245" s="89" t="s">
        <v>630</v>
      </c>
      <c r="C245" s="90">
        <v>11800.81</v>
      </c>
      <c r="D245" s="89" t="s">
        <v>1040</v>
      </c>
      <c r="E245" s="91" t="s">
        <v>364</v>
      </c>
      <c r="F245" s="91" t="s">
        <v>364</v>
      </c>
      <c r="G245" s="89" t="s">
        <v>217</v>
      </c>
      <c r="H245" s="92">
        <v>518287.94</v>
      </c>
      <c r="I245" s="92">
        <v>518287.94</v>
      </c>
      <c r="J245" s="92" t="s">
        <v>212</v>
      </c>
      <c r="K245" s="92">
        <v>518287.94</v>
      </c>
      <c r="L245" s="92" t="s">
        <v>212</v>
      </c>
      <c r="M245" s="92" t="s">
        <v>212</v>
      </c>
      <c r="N245" s="92">
        <v>51007321</v>
      </c>
      <c r="O245" s="92" t="s">
        <v>212</v>
      </c>
      <c r="P245" s="92" t="s">
        <v>212</v>
      </c>
      <c r="Q245" s="89" t="s">
        <v>635</v>
      </c>
      <c r="R245" s="89" t="s">
        <v>1041</v>
      </c>
      <c r="S245" s="89" t="s">
        <v>592</v>
      </c>
      <c r="T245" s="89" t="s">
        <v>412</v>
      </c>
      <c r="U245" s="89" t="s">
        <v>648</v>
      </c>
    </row>
    <row r="246" spans="1:21" s="88" customFormat="1" ht="15.75" customHeight="1">
      <c r="A246" s="89" t="s">
        <v>537</v>
      </c>
      <c r="B246" s="89" t="s">
        <v>630</v>
      </c>
      <c r="C246" s="90">
        <v>11800.82</v>
      </c>
      <c r="D246" s="89" t="s">
        <v>1042</v>
      </c>
      <c r="E246" s="91" t="s">
        <v>1043</v>
      </c>
      <c r="F246" s="91" t="s">
        <v>1043</v>
      </c>
      <c r="G246" s="89" t="s">
        <v>217</v>
      </c>
      <c r="H246" s="92">
        <v>168962.7</v>
      </c>
      <c r="I246" s="92">
        <v>168962.7</v>
      </c>
      <c r="J246" s="92" t="s">
        <v>212</v>
      </c>
      <c r="K246" s="92">
        <v>168962.7</v>
      </c>
      <c r="L246" s="92" t="s">
        <v>212</v>
      </c>
      <c r="M246" s="92" t="s">
        <v>212</v>
      </c>
      <c r="N246" s="92">
        <v>16645359</v>
      </c>
      <c r="O246" s="92" t="s">
        <v>212</v>
      </c>
      <c r="P246" s="92" t="s">
        <v>212</v>
      </c>
      <c r="Q246" s="89" t="s">
        <v>635</v>
      </c>
      <c r="R246" s="89" t="s">
        <v>1041</v>
      </c>
      <c r="S246" s="89" t="s">
        <v>592</v>
      </c>
      <c r="T246" s="89" t="s">
        <v>412</v>
      </c>
      <c r="U246" s="89" t="s">
        <v>648</v>
      </c>
    </row>
    <row r="247" spans="1:21" s="88" customFormat="1" ht="15.75" customHeight="1">
      <c r="A247" s="89" t="s">
        <v>537</v>
      </c>
      <c r="B247" s="89" t="s">
        <v>630</v>
      </c>
      <c r="C247" s="90" t="s">
        <v>1044</v>
      </c>
      <c r="D247" s="89" t="s">
        <v>1045</v>
      </c>
      <c r="E247" s="91" t="s">
        <v>1046</v>
      </c>
      <c r="F247" s="91" t="s">
        <v>1046</v>
      </c>
      <c r="G247" s="89" t="s">
        <v>217</v>
      </c>
      <c r="H247" s="92">
        <v>595392.15</v>
      </c>
      <c r="I247" s="92">
        <v>595392.15</v>
      </c>
      <c r="J247" s="92" t="s">
        <v>212</v>
      </c>
      <c r="K247" s="92">
        <v>595392.15</v>
      </c>
      <c r="L247" s="92" t="s">
        <v>212</v>
      </c>
      <c r="M247" s="92" t="s">
        <v>212</v>
      </c>
      <c r="N247" s="92">
        <v>56353868.915</v>
      </c>
      <c r="O247" s="92" t="s">
        <v>212</v>
      </c>
      <c r="P247" s="92" t="s">
        <v>212</v>
      </c>
      <c r="Q247" s="89" t="s">
        <v>635</v>
      </c>
      <c r="R247" s="89" t="s">
        <v>1041</v>
      </c>
      <c r="S247" s="89" t="s">
        <v>592</v>
      </c>
      <c r="T247" s="89" t="s">
        <v>412</v>
      </c>
      <c r="U247" s="89" t="s">
        <v>648</v>
      </c>
    </row>
    <row r="248" spans="1:21" s="88" customFormat="1" ht="15.75" customHeight="1">
      <c r="A248" s="89" t="s">
        <v>537</v>
      </c>
      <c r="B248" s="89" t="s">
        <v>630</v>
      </c>
      <c r="C248" s="90" t="s">
        <v>1047</v>
      </c>
      <c r="D248" s="89" t="s">
        <v>1048</v>
      </c>
      <c r="E248" s="91" t="s">
        <v>762</v>
      </c>
      <c r="F248" s="91" t="s">
        <v>762</v>
      </c>
      <c r="G248" s="89" t="s">
        <v>217</v>
      </c>
      <c r="H248" s="92">
        <v>237547.94</v>
      </c>
      <c r="I248" s="92">
        <v>237547.94</v>
      </c>
      <c r="J248" s="92" t="s">
        <v>212</v>
      </c>
      <c r="K248" s="92">
        <v>237547.94</v>
      </c>
      <c r="L248" s="92" t="s">
        <v>212</v>
      </c>
      <c r="M248" s="92" t="s">
        <v>212</v>
      </c>
      <c r="N248" s="92">
        <v>22477977.447</v>
      </c>
      <c r="O248" s="92" t="s">
        <v>212</v>
      </c>
      <c r="P248" s="92" t="s">
        <v>212</v>
      </c>
      <c r="Q248" s="89" t="s">
        <v>635</v>
      </c>
      <c r="R248" s="89" t="s">
        <v>1041</v>
      </c>
      <c r="S248" s="89" t="s">
        <v>592</v>
      </c>
      <c r="T248" s="89" t="s">
        <v>412</v>
      </c>
      <c r="U248" s="89" t="s">
        <v>648</v>
      </c>
    </row>
    <row r="249" spans="1:21" s="88" customFormat="1" ht="15.75" customHeight="1">
      <c r="A249" s="89" t="s">
        <v>537</v>
      </c>
      <c r="B249" s="89" t="s">
        <v>630</v>
      </c>
      <c r="C249" s="90" t="s">
        <v>1049</v>
      </c>
      <c r="D249" s="89" t="s">
        <v>1050</v>
      </c>
      <c r="E249" s="91" t="s">
        <v>1051</v>
      </c>
      <c r="F249" s="91" t="s">
        <v>1051</v>
      </c>
      <c r="G249" s="89" t="s">
        <v>217</v>
      </c>
      <c r="H249" s="92">
        <v>441649.67</v>
      </c>
      <c r="I249" s="92">
        <v>441649.67</v>
      </c>
      <c r="J249" s="92" t="s">
        <v>212</v>
      </c>
      <c r="K249" s="92">
        <v>441649.67</v>
      </c>
      <c r="L249" s="92" t="s">
        <v>212</v>
      </c>
      <c r="M249" s="92" t="s">
        <v>212</v>
      </c>
      <c r="N249" s="92">
        <v>41857330.51</v>
      </c>
      <c r="O249" s="92" t="s">
        <v>212</v>
      </c>
      <c r="P249" s="92" t="s">
        <v>212</v>
      </c>
      <c r="Q249" s="89" t="s">
        <v>635</v>
      </c>
      <c r="R249" s="89" t="s">
        <v>1041</v>
      </c>
      <c r="S249" s="89" t="s">
        <v>592</v>
      </c>
      <c r="T249" s="89" t="s">
        <v>412</v>
      </c>
      <c r="U249" s="89" t="s">
        <v>648</v>
      </c>
    </row>
    <row r="250" spans="1:21" s="88" customFormat="1" ht="15.75" customHeight="1">
      <c r="A250" s="89" t="s">
        <v>537</v>
      </c>
      <c r="B250" s="89" t="s">
        <v>630</v>
      </c>
      <c r="C250" s="90" t="s">
        <v>1052</v>
      </c>
      <c r="D250" s="89" t="s">
        <v>1053</v>
      </c>
      <c r="E250" s="91" t="s">
        <v>1054</v>
      </c>
      <c r="F250" s="91" t="s">
        <v>1054</v>
      </c>
      <c r="G250" s="89" t="s">
        <v>217</v>
      </c>
      <c r="H250" s="92">
        <v>20859.4</v>
      </c>
      <c r="I250" s="92">
        <v>20859.4</v>
      </c>
      <c r="J250" s="92" t="s">
        <v>212</v>
      </c>
      <c r="K250" s="92">
        <v>20859.4</v>
      </c>
      <c r="L250" s="92" t="s">
        <v>212</v>
      </c>
      <c r="M250" s="92" t="s">
        <v>212</v>
      </c>
      <c r="N250" s="92">
        <v>2000000</v>
      </c>
      <c r="O250" s="92" t="s">
        <v>212</v>
      </c>
      <c r="P250" s="92" t="s">
        <v>212</v>
      </c>
      <c r="Q250" s="89" t="s">
        <v>635</v>
      </c>
      <c r="R250" s="89" t="s">
        <v>1041</v>
      </c>
      <c r="S250" s="89" t="s">
        <v>592</v>
      </c>
      <c r="T250" s="89" t="s">
        <v>412</v>
      </c>
      <c r="U250" s="89" t="s">
        <v>648</v>
      </c>
    </row>
    <row r="251" spans="1:21" s="88" customFormat="1" ht="15.75" customHeight="1">
      <c r="A251" s="89" t="s">
        <v>537</v>
      </c>
      <c r="B251" s="89" t="s">
        <v>630</v>
      </c>
      <c r="C251" s="90" t="s">
        <v>1055</v>
      </c>
      <c r="D251" s="89" t="s">
        <v>1056</v>
      </c>
      <c r="E251" s="91" t="s">
        <v>1057</v>
      </c>
      <c r="F251" s="91" t="s">
        <v>1057</v>
      </c>
      <c r="G251" s="89" t="s">
        <v>217</v>
      </c>
      <c r="H251" s="92">
        <v>588946.55</v>
      </c>
      <c r="I251" s="92">
        <v>588946.55</v>
      </c>
      <c r="J251" s="92" t="s">
        <v>212</v>
      </c>
      <c r="K251" s="92">
        <v>588946.55</v>
      </c>
      <c r="L251" s="92" t="s">
        <v>212</v>
      </c>
      <c r="M251" s="92" t="s">
        <v>212</v>
      </c>
      <c r="N251" s="92">
        <v>56842196.951</v>
      </c>
      <c r="O251" s="92" t="s">
        <v>212</v>
      </c>
      <c r="P251" s="92" t="s">
        <v>212</v>
      </c>
      <c r="Q251" s="89" t="s">
        <v>635</v>
      </c>
      <c r="R251" s="89" t="s">
        <v>1041</v>
      </c>
      <c r="S251" s="89" t="s">
        <v>592</v>
      </c>
      <c r="T251" s="89" t="s">
        <v>412</v>
      </c>
      <c r="U251" s="89" t="s">
        <v>648</v>
      </c>
    </row>
    <row r="252" spans="1:21" s="88" customFormat="1" ht="15.75" customHeight="1">
      <c r="A252" s="89" t="s">
        <v>537</v>
      </c>
      <c r="B252" s="89" t="s">
        <v>630</v>
      </c>
      <c r="C252" s="90" t="s">
        <v>1058</v>
      </c>
      <c r="D252" s="89" t="s">
        <v>1059</v>
      </c>
      <c r="E252" s="91" t="s">
        <v>277</v>
      </c>
      <c r="F252" s="91" t="s">
        <v>277</v>
      </c>
      <c r="G252" s="89" t="s">
        <v>217</v>
      </c>
      <c r="H252" s="92">
        <v>426430.92</v>
      </c>
      <c r="I252" s="92">
        <v>426430.92</v>
      </c>
      <c r="J252" s="92" t="s">
        <v>212</v>
      </c>
      <c r="K252" s="92">
        <v>426430.92</v>
      </c>
      <c r="L252" s="92" t="s">
        <v>212</v>
      </c>
      <c r="M252" s="92" t="s">
        <v>212</v>
      </c>
      <c r="N252" s="92">
        <v>41451204.078</v>
      </c>
      <c r="O252" s="92" t="s">
        <v>212</v>
      </c>
      <c r="P252" s="92" t="s">
        <v>212</v>
      </c>
      <c r="Q252" s="89" t="s">
        <v>635</v>
      </c>
      <c r="R252" s="89" t="s">
        <v>1041</v>
      </c>
      <c r="S252" s="89" t="s">
        <v>592</v>
      </c>
      <c r="T252" s="89" t="s">
        <v>412</v>
      </c>
      <c r="U252" s="89" t="s">
        <v>648</v>
      </c>
    </row>
    <row r="253" spans="1:21" s="88" customFormat="1" ht="15.75" customHeight="1">
      <c r="A253" s="89" t="s">
        <v>537</v>
      </c>
      <c r="B253" s="89" t="s">
        <v>630</v>
      </c>
      <c r="C253" s="90" t="s">
        <v>1060</v>
      </c>
      <c r="D253" s="89" t="s">
        <v>1061</v>
      </c>
      <c r="E253" s="91" t="s">
        <v>971</v>
      </c>
      <c r="F253" s="91" t="s">
        <v>971</v>
      </c>
      <c r="G253" s="89" t="s">
        <v>217</v>
      </c>
      <c r="H253" s="92">
        <v>1170392.32</v>
      </c>
      <c r="I253" s="92">
        <v>1170392.32</v>
      </c>
      <c r="J253" s="92" t="s">
        <v>212</v>
      </c>
      <c r="K253" s="92">
        <v>1170392.32</v>
      </c>
      <c r="L253" s="92" t="s">
        <v>212</v>
      </c>
      <c r="M253" s="92" t="s">
        <v>212</v>
      </c>
      <c r="N253" s="92">
        <v>114359000.114</v>
      </c>
      <c r="O253" s="92" t="s">
        <v>212</v>
      </c>
      <c r="P253" s="92" t="s">
        <v>212</v>
      </c>
      <c r="Q253" s="89" t="s">
        <v>635</v>
      </c>
      <c r="R253" s="89" t="s">
        <v>1041</v>
      </c>
      <c r="S253" s="89" t="s">
        <v>592</v>
      </c>
      <c r="T253" s="89" t="s">
        <v>412</v>
      </c>
      <c r="U253" s="89" t="s">
        <v>648</v>
      </c>
    </row>
    <row r="254" spans="1:21" s="88" customFormat="1" ht="15.75" customHeight="1">
      <c r="A254" s="89" t="s">
        <v>537</v>
      </c>
      <c r="B254" s="89" t="s">
        <v>630</v>
      </c>
      <c r="C254" s="90" t="s">
        <v>1062</v>
      </c>
      <c r="D254" s="89" t="s">
        <v>1063</v>
      </c>
      <c r="E254" s="91" t="s">
        <v>1064</v>
      </c>
      <c r="F254" s="91" t="s">
        <v>1064</v>
      </c>
      <c r="G254" s="89" t="s">
        <v>217</v>
      </c>
      <c r="H254" s="92">
        <v>40747.72</v>
      </c>
      <c r="I254" s="92">
        <v>40747.72</v>
      </c>
      <c r="J254" s="92" t="s">
        <v>212</v>
      </c>
      <c r="K254" s="92">
        <v>40747.72</v>
      </c>
      <c r="L254" s="92" t="s">
        <v>212</v>
      </c>
      <c r="M254" s="92" t="s">
        <v>212</v>
      </c>
      <c r="N254" s="92">
        <v>4000000</v>
      </c>
      <c r="O254" s="92" t="s">
        <v>212</v>
      </c>
      <c r="P254" s="92" t="s">
        <v>212</v>
      </c>
      <c r="Q254" s="89" t="s">
        <v>635</v>
      </c>
      <c r="R254" s="89" t="s">
        <v>1041</v>
      </c>
      <c r="S254" s="89" t="s">
        <v>592</v>
      </c>
      <c r="T254" s="89" t="s">
        <v>412</v>
      </c>
      <c r="U254" s="89" t="s">
        <v>648</v>
      </c>
    </row>
    <row r="255" spans="1:21" s="88" customFormat="1" ht="15.75" customHeight="1">
      <c r="A255" s="89" t="s">
        <v>633</v>
      </c>
      <c r="B255" s="89" t="s">
        <v>630</v>
      </c>
      <c r="C255" s="90" t="s">
        <v>909</v>
      </c>
      <c r="D255" s="89" t="s">
        <v>910</v>
      </c>
      <c r="E255" s="91" t="s">
        <v>911</v>
      </c>
      <c r="F255" s="91" t="s">
        <v>252</v>
      </c>
      <c r="G255" s="89" t="s">
        <v>217</v>
      </c>
      <c r="H255" s="92">
        <v>116765826</v>
      </c>
      <c r="I255" s="92">
        <v>116765826</v>
      </c>
      <c r="J255" s="92">
        <v>116765826</v>
      </c>
      <c r="K255" s="92">
        <v>86420</v>
      </c>
      <c r="L255" s="92">
        <v>116679406</v>
      </c>
      <c r="M255" s="92">
        <v>11043126762.07</v>
      </c>
      <c r="N255" s="92">
        <v>8511998.39</v>
      </c>
      <c r="O255" s="92">
        <v>11578094585.9</v>
      </c>
      <c r="P255" s="92">
        <v>116679406</v>
      </c>
      <c r="Q255" s="89" t="s">
        <v>636</v>
      </c>
      <c r="R255" s="89" t="s">
        <v>712</v>
      </c>
      <c r="S255" s="89" t="s">
        <v>225</v>
      </c>
      <c r="T255" s="89" t="s">
        <v>912</v>
      </c>
      <c r="U255" s="89" t="s">
        <v>653</v>
      </c>
    </row>
    <row r="256" spans="1:21" s="88" customFormat="1" ht="15.75" customHeight="1">
      <c r="A256" s="89" t="s">
        <v>633</v>
      </c>
      <c r="B256" s="89" t="s">
        <v>630</v>
      </c>
      <c r="C256" s="90" t="s">
        <v>128</v>
      </c>
      <c r="D256" s="89" t="s">
        <v>129</v>
      </c>
      <c r="E256" s="91" t="s">
        <v>130</v>
      </c>
      <c r="F256" s="91" t="s">
        <v>277</v>
      </c>
      <c r="G256" s="89" t="s">
        <v>217</v>
      </c>
      <c r="H256" s="92">
        <v>7247527</v>
      </c>
      <c r="I256" s="92">
        <v>7247527</v>
      </c>
      <c r="J256" s="92">
        <v>5382313</v>
      </c>
      <c r="K256" s="92" t="s">
        <v>212</v>
      </c>
      <c r="L256" s="92">
        <v>5382313</v>
      </c>
      <c r="M256" s="92">
        <v>509032195.192</v>
      </c>
      <c r="N256" s="92" t="s">
        <v>212</v>
      </c>
      <c r="O256" s="92">
        <v>534086786.531</v>
      </c>
      <c r="P256" s="92">
        <v>5382313</v>
      </c>
      <c r="Q256" s="89" t="s">
        <v>636</v>
      </c>
      <c r="R256" s="89" t="s">
        <v>155</v>
      </c>
      <c r="S256" s="89" t="s">
        <v>330</v>
      </c>
      <c r="T256" s="89" t="s">
        <v>921</v>
      </c>
      <c r="U256" s="89" t="s">
        <v>653</v>
      </c>
    </row>
    <row r="257" spans="1:21" s="88" customFormat="1" ht="15.75" customHeight="1">
      <c r="A257" s="89" t="s">
        <v>633</v>
      </c>
      <c r="B257" s="89" t="s">
        <v>630</v>
      </c>
      <c r="C257" s="90" t="s">
        <v>581</v>
      </c>
      <c r="D257" s="89" t="s">
        <v>582</v>
      </c>
      <c r="E257" s="91" t="s">
        <v>583</v>
      </c>
      <c r="F257" s="91" t="s">
        <v>584</v>
      </c>
      <c r="G257" s="89" t="s">
        <v>217</v>
      </c>
      <c r="H257" s="92">
        <v>48200000</v>
      </c>
      <c r="I257" s="92">
        <v>48200000</v>
      </c>
      <c r="J257" s="92">
        <v>36496748.16</v>
      </c>
      <c r="K257" s="92">
        <v>31571649.03</v>
      </c>
      <c r="L257" s="92">
        <v>4925099.13</v>
      </c>
      <c r="M257" s="92">
        <v>3451679572.191</v>
      </c>
      <c r="N257" s="92">
        <v>3057503472.015</v>
      </c>
      <c r="O257" s="92">
        <v>488717465.463</v>
      </c>
      <c r="P257" s="92">
        <v>4925099.13</v>
      </c>
      <c r="Q257" s="89" t="s">
        <v>636</v>
      </c>
      <c r="R257" s="89" t="s">
        <v>155</v>
      </c>
      <c r="S257" s="89" t="s">
        <v>312</v>
      </c>
      <c r="T257" s="89" t="s">
        <v>134</v>
      </c>
      <c r="U257" s="89" t="s">
        <v>653</v>
      </c>
    </row>
    <row r="258" spans="1:21" s="88" customFormat="1" ht="15.75" customHeight="1">
      <c r="A258" s="89" t="s">
        <v>633</v>
      </c>
      <c r="B258" s="89" t="s">
        <v>630</v>
      </c>
      <c r="C258" s="90" t="s">
        <v>616</v>
      </c>
      <c r="D258" s="89" t="s">
        <v>617</v>
      </c>
      <c r="E258" s="91" t="s">
        <v>214</v>
      </c>
      <c r="F258" s="91" t="s">
        <v>252</v>
      </c>
      <c r="G258" s="89" t="s">
        <v>217</v>
      </c>
      <c r="H258" s="92">
        <v>93600000</v>
      </c>
      <c r="I258" s="92">
        <v>93600000</v>
      </c>
      <c r="J258" s="92">
        <v>2335041</v>
      </c>
      <c r="K258" s="92">
        <v>2987.81</v>
      </c>
      <c r="L258" s="92">
        <v>2332053.19</v>
      </c>
      <c r="M258" s="92">
        <v>220836477.94</v>
      </c>
      <c r="N258" s="92">
        <v>293993.93</v>
      </c>
      <c r="O258" s="92">
        <v>231409580.652</v>
      </c>
      <c r="P258" s="92">
        <v>2332053.19</v>
      </c>
      <c r="Q258" s="89" t="s">
        <v>635</v>
      </c>
      <c r="R258" s="89" t="s">
        <v>155</v>
      </c>
      <c r="S258" s="89" t="s">
        <v>232</v>
      </c>
      <c r="T258" s="89" t="s">
        <v>134</v>
      </c>
      <c r="U258" s="89" t="s">
        <v>653</v>
      </c>
    </row>
    <row r="259" spans="1:21" s="88" customFormat="1" ht="15.75" customHeight="1">
      <c r="A259" s="89" t="s">
        <v>633</v>
      </c>
      <c r="B259" s="89" t="s">
        <v>630</v>
      </c>
      <c r="C259" s="90" t="s">
        <v>124</v>
      </c>
      <c r="D259" s="89" t="s">
        <v>125</v>
      </c>
      <c r="E259" s="91" t="s">
        <v>226</v>
      </c>
      <c r="F259" s="91" t="s">
        <v>733</v>
      </c>
      <c r="G259" s="89" t="s">
        <v>217</v>
      </c>
      <c r="H259" s="92">
        <v>3000000</v>
      </c>
      <c r="I259" s="92">
        <v>3000000</v>
      </c>
      <c r="J259" s="92">
        <v>2119783</v>
      </c>
      <c r="K259" s="92" t="s">
        <v>212</v>
      </c>
      <c r="L259" s="92">
        <v>2119783</v>
      </c>
      <c r="M259" s="92">
        <v>200478454.861</v>
      </c>
      <c r="N259" s="92" t="s">
        <v>212</v>
      </c>
      <c r="O259" s="92">
        <v>210346014.922</v>
      </c>
      <c r="P259" s="92">
        <v>2119783</v>
      </c>
      <c r="Q259" s="89" t="s">
        <v>636</v>
      </c>
      <c r="R259" s="89" t="s">
        <v>155</v>
      </c>
      <c r="S259" s="89" t="s">
        <v>232</v>
      </c>
      <c r="T259" s="89" t="s">
        <v>222</v>
      </c>
      <c r="U259" s="89" t="s">
        <v>653</v>
      </c>
    </row>
    <row r="260" spans="1:21" s="88" customFormat="1" ht="15.75" customHeight="1">
      <c r="A260" s="89" t="s">
        <v>633</v>
      </c>
      <c r="B260" s="89" t="s">
        <v>630</v>
      </c>
      <c r="C260" s="90" t="s">
        <v>625</v>
      </c>
      <c r="D260" s="89" t="s">
        <v>626</v>
      </c>
      <c r="E260" s="91" t="s">
        <v>627</v>
      </c>
      <c r="F260" s="91" t="s">
        <v>60</v>
      </c>
      <c r="G260" s="89" t="s">
        <v>217</v>
      </c>
      <c r="H260" s="92">
        <v>13133350</v>
      </c>
      <c r="I260" s="92">
        <v>13133350</v>
      </c>
      <c r="J260" s="92">
        <v>5082859.3</v>
      </c>
      <c r="K260" s="92">
        <v>529412</v>
      </c>
      <c r="L260" s="92">
        <v>4553447.3</v>
      </c>
      <c r="M260" s="92">
        <v>480711364.673</v>
      </c>
      <c r="N260" s="92">
        <v>50087656.143</v>
      </c>
      <c r="O260" s="92">
        <v>451838463.519</v>
      </c>
      <c r="P260" s="92">
        <v>4553447.3</v>
      </c>
      <c r="Q260" s="89" t="s">
        <v>636</v>
      </c>
      <c r="R260" s="89" t="s">
        <v>155</v>
      </c>
      <c r="S260" s="89" t="s">
        <v>228</v>
      </c>
      <c r="T260" s="89" t="s">
        <v>624</v>
      </c>
      <c r="U260" s="89" t="s">
        <v>653</v>
      </c>
    </row>
    <row r="261" spans="1:21" s="88" customFormat="1" ht="15.75" customHeight="1">
      <c r="A261" s="89" t="s">
        <v>633</v>
      </c>
      <c r="B261" s="89" t="s">
        <v>630</v>
      </c>
      <c r="C261" s="90" t="s">
        <v>131</v>
      </c>
      <c r="D261" s="89" t="s">
        <v>132</v>
      </c>
      <c r="E261" s="91" t="s">
        <v>538</v>
      </c>
      <c r="F261" s="91" t="s">
        <v>133</v>
      </c>
      <c r="G261" s="89" t="s">
        <v>217</v>
      </c>
      <c r="H261" s="92">
        <v>14878000</v>
      </c>
      <c r="I261" s="92">
        <v>14878000</v>
      </c>
      <c r="J261" s="92">
        <v>14878000</v>
      </c>
      <c r="K261" s="92" t="s">
        <v>212</v>
      </c>
      <c r="L261" s="92">
        <v>14878000</v>
      </c>
      <c r="M261" s="92">
        <v>1407086693.037</v>
      </c>
      <c r="N261" s="92" t="s">
        <v>212</v>
      </c>
      <c r="O261" s="92">
        <v>1476343573.852</v>
      </c>
      <c r="P261" s="92">
        <v>14878000</v>
      </c>
      <c r="Q261" s="89" t="s">
        <v>636</v>
      </c>
      <c r="R261" s="89" t="s">
        <v>712</v>
      </c>
      <c r="S261" s="89" t="s">
        <v>330</v>
      </c>
      <c r="T261" s="89" t="s">
        <v>905</v>
      </c>
      <c r="U261" s="89" t="s">
        <v>653</v>
      </c>
    </row>
    <row r="262" spans="1:21" s="88" customFormat="1" ht="15.75" customHeight="1">
      <c r="A262" s="89" t="s">
        <v>633</v>
      </c>
      <c r="B262" s="89" t="s">
        <v>630</v>
      </c>
      <c r="C262" s="90" t="s">
        <v>618</v>
      </c>
      <c r="D262" s="89" t="s">
        <v>619</v>
      </c>
      <c r="E262" s="91" t="s">
        <v>620</v>
      </c>
      <c r="F262" s="91" t="s">
        <v>733</v>
      </c>
      <c r="G262" s="89" t="s">
        <v>217</v>
      </c>
      <c r="H262" s="92">
        <v>87134400</v>
      </c>
      <c r="I262" s="92">
        <v>87134400</v>
      </c>
      <c r="J262" s="92">
        <v>43807370.42</v>
      </c>
      <c r="K262" s="92">
        <v>7342321</v>
      </c>
      <c r="L262" s="92">
        <v>36465049.42</v>
      </c>
      <c r="M262" s="92">
        <v>4143081595.304</v>
      </c>
      <c r="N262" s="92">
        <v>711906811.949</v>
      </c>
      <c r="O262" s="92">
        <v>3618425956.542</v>
      </c>
      <c r="P262" s="92">
        <v>36465049.42</v>
      </c>
      <c r="Q262" s="89" t="s">
        <v>635</v>
      </c>
      <c r="R262" s="89" t="s">
        <v>155</v>
      </c>
      <c r="S262" s="89" t="s">
        <v>223</v>
      </c>
      <c r="T262" s="89" t="s">
        <v>786</v>
      </c>
      <c r="U262" s="89" t="s">
        <v>653</v>
      </c>
    </row>
    <row r="263" spans="1:21" s="88" customFormat="1" ht="15.75" customHeight="1">
      <c r="A263" s="89" t="s">
        <v>633</v>
      </c>
      <c r="B263" s="89" t="s">
        <v>630</v>
      </c>
      <c r="C263" s="90" t="s">
        <v>906</v>
      </c>
      <c r="D263" s="89" t="s">
        <v>907</v>
      </c>
      <c r="E263" s="91" t="s">
        <v>908</v>
      </c>
      <c r="F263" s="91" t="s">
        <v>336</v>
      </c>
      <c r="G263" s="89" t="s">
        <v>217</v>
      </c>
      <c r="H263" s="92">
        <v>70000000</v>
      </c>
      <c r="I263" s="92">
        <v>70000000</v>
      </c>
      <c r="J263" s="92" t="s">
        <v>212</v>
      </c>
      <c r="K263" s="92" t="s">
        <v>212</v>
      </c>
      <c r="L263" s="92">
        <v>70000000</v>
      </c>
      <c r="M263" s="92" t="s">
        <v>212</v>
      </c>
      <c r="N263" s="92" t="s">
        <v>212</v>
      </c>
      <c r="O263" s="92">
        <v>6946098277.3</v>
      </c>
      <c r="P263" s="92">
        <v>70000000</v>
      </c>
      <c r="Q263" s="89" t="s">
        <v>636</v>
      </c>
      <c r="R263" s="89" t="s">
        <v>712</v>
      </c>
      <c r="S263" s="89" t="s">
        <v>649</v>
      </c>
      <c r="T263" s="89" t="s">
        <v>786</v>
      </c>
      <c r="U263" s="89" t="s">
        <v>653</v>
      </c>
    </row>
    <row r="264" spans="1:21" s="88" customFormat="1" ht="15.75" customHeight="1">
      <c r="A264" s="89" t="s">
        <v>633</v>
      </c>
      <c r="B264" s="89" t="s">
        <v>630</v>
      </c>
      <c r="C264" s="90" t="s">
        <v>901</v>
      </c>
      <c r="D264" s="89" t="s">
        <v>902</v>
      </c>
      <c r="E264" s="91" t="s">
        <v>538</v>
      </c>
      <c r="F264" s="91" t="s">
        <v>336</v>
      </c>
      <c r="G264" s="89" t="s">
        <v>217</v>
      </c>
      <c r="H264" s="92">
        <v>111264712</v>
      </c>
      <c r="I264" s="92">
        <v>111264712</v>
      </c>
      <c r="J264" s="92">
        <v>111264712</v>
      </c>
      <c r="K264" s="92">
        <v>15738188</v>
      </c>
      <c r="L264" s="92">
        <v>95526524</v>
      </c>
      <c r="M264" s="92">
        <v>10522858963.557</v>
      </c>
      <c r="N264" s="92">
        <v>1534473712.29</v>
      </c>
      <c r="O264" s="92">
        <v>9479094625.612</v>
      </c>
      <c r="P264" s="92">
        <v>95526524</v>
      </c>
      <c r="Q264" s="89" t="s">
        <v>636</v>
      </c>
      <c r="R264" s="89" t="s">
        <v>155</v>
      </c>
      <c r="S264" s="89" t="s">
        <v>232</v>
      </c>
      <c r="T264" s="89" t="s">
        <v>312</v>
      </c>
      <c r="U264" s="89" t="s">
        <v>653</v>
      </c>
    </row>
    <row r="265" spans="1:21" s="88" customFormat="1" ht="15.75" customHeight="1">
      <c r="A265" s="89" t="s">
        <v>633</v>
      </c>
      <c r="B265" s="89" t="s">
        <v>630</v>
      </c>
      <c r="C265" s="90" t="s">
        <v>903</v>
      </c>
      <c r="D265" s="89" t="s">
        <v>904</v>
      </c>
      <c r="E265" s="91" t="s">
        <v>538</v>
      </c>
      <c r="F265" s="91" t="s">
        <v>336</v>
      </c>
      <c r="G265" s="89" t="s">
        <v>217</v>
      </c>
      <c r="H265" s="92">
        <v>65957156</v>
      </c>
      <c r="I265" s="92">
        <v>65957156</v>
      </c>
      <c r="J265" s="92">
        <v>65957156</v>
      </c>
      <c r="K265" s="92">
        <v>512046.69</v>
      </c>
      <c r="L265" s="92">
        <v>65445109.31</v>
      </c>
      <c r="M265" s="92">
        <v>6237897332.852</v>
      </c>
      <c r="N265" s="92">
        <v>50359782.924</v>
      </c>
      <c r="O265" s="92">
        <v>6494116586.227</v>
      </c>
      <c r="P265" s="92">
        <v>65445109.31</v>
      </c>
      <c r="Q265" s="89" t="s">
        <v>636</v>
      </c>
      <c r="R265" s="89" t="s">
        <v>155</v>
      </c>
      <c r="S265" s="89" t="s">
        <v>232</v>
      </c>
      <c r="T265" s="89" t="s">
        <v>312</v>
      </c>
      <c r="U265" s="89" t="s">
        <v>653</v>
      </c>
    </row>
    <row r="266" spans="1:21" s="88" customFormat="1" ht="15.75" customHeight="1">
      <c r="A266" s="89" t="s">
        <v>633</v>
      </c>
      <c r="B266" s="89" t="s">
        <v>630</v>
      </c>
      <c r="C266" s="90" t="s">
        <v>913</v>
      </c>
      <c r="D266" s="89" t="s">
        <v>914</v>
      </c>
      <c r="E266" s="91" t="s">
        <v>915</v>
      </c>
      <c r="F266" s="91" t="s">
        <v>102</v>
      </c>
      <c r="G266" s="89" t="s">
        <v>217</v>
      </c>
      <c r="H266" s="92">
        <v>81000000</v>
      </c>
      <c r="I266" s="92">
        <v>81000000</v>
      </c>
      <c r="J266" s="92">
        <v>81000000</v>
      </c>
      <c r="K266" s="92" t="s">
        <v>212</v>
      </c>
      <c r="L266" s="92">
        <v>81000000</v>
      </c>
      <c r="M266" s="92">
        <v>7660574145.45</v>
      </c>
      <c r="N266" s="92" t="s">
        <v>212</v>
      </c>
      <c r="O266" s="92">
        <v>8037628006.59</v>
      </c>
      <c r="P266" s="92">
        <v>81000000</v>
      </c>
      <c r="Q266" s="89" t="s">
        <v>636</v>
      </c>
      <c r="R266" s="89" t="s">
        <v>712</v>
      </c>
      <c r="S266" s="89" t="s">
        <v>228</v>
      </c>
      <c r="T266" s="89" t="s">
        <v>278</v>
      </c>
      <c r="U266" s="89" t="s">
        <v>653</v>
      </c>
    </row>
    <row r="267" spans="1:21" s="88" customFormat="1" ht="15.75" customHeight="1">
      <c r="A267" s="89" t="s">
        <v>633</v>
      </c>
      <c r="B267" s="89" t="s">
        <v>630</v>
      </c>
      <c r="C267" s="90" t="s">
        <v>609</v>
      </c>
      <c r="D267" s="89" t="s">
        <v>610</v>
      </c>
      <c r="E267" s="91" t="s">
        <v>611</v>
      </c>
      <c r="F267" s="91" t="s">
        <v>263</v>
      </c>
      <c r="G267" s="89" t="s">
        <v>217</v>
      </c>
      <c r="H267" s="92">
        <v>18068000</v>
      </c>
      <c r="I267" s="92">
        <v>18068000</v>
      </c>
      <c r="J267" s="92">
        <v>18068000</v>
      </c>
      <c r="K267" s="92">
        <v>15512790</v>
      </c>
      <c r="L267" s="92">
        <v>2555210</v>
      </c>
      <c r="M267" s="92">
        <v>1708780909.383</v>
      </c>
      <c r="N267" s="92">
        <v>1479687289.858</v>
      </c>
      <c r="O267" s="92">
        <v>253553425.416</v>
      </c>
      <c r="P267" s="92">
        <v>2555210</v>
      </c>
      <c r="Q267" s="89" t="s">
        <v>636</v>
      </c>
      <c r="R267" s="89" t="s">
        <v>155</v>
      </c>
      <c r="S267" s="89" t="s">
        <v>596</v>
      </c>
      <c r="T267" s="89" t="s">
        <v>248</v>
      </c>
      <c r="U267" s="89" t="s">
        <v>653</v>
      </c>
    </row>
    <row r="268" spans="1:21" s="88" customFormat="1" ht="15.75" customHeight="1">
      <c r="A268" s="89" t="s">
        <v>633</v>
      </c>
      <c r="B268" s="89" t="s">
        <v>630</v>
      </c>
      <c r="C268" s="90" t="s">
        <v>612</v>
      </c>
      <c r="D268" s="89" t="s">
        <v>613</v>
      </c>
      <c r="E268" s="91" t="s">
        <v>611</v>
      </c>
      <c r="F268" s="91" t="s">
        <v>263</v>
      </c>
      <c r="G268" s="89" t="s">
        <v>217</v>
      </c>
      <c r="H268" s="92">
        <v>18360000</v>
      </c>
      <c r="I268" s="92">
        <v>18360000</v>
      </c>
      <c r="J268" s="92">
        <v>11846025</v>
      </c>
      <c r="K268" s="92">
        <v>9230300</v>
      </c>
      <c r="L268" s="92">
        <v>2615725</v>
      </c>
      <c r="M268" s="92">
        <v>1120337689.399</v>
      </c>
      <c r="N268" s="92">
        <v>888915545.48</v>
      </c>
      <c r="O268" s="92">
        <v>259558327.377</v>
      </c>
      <c r="P268" s="92">
        <v>2615725</v>
      </c>
      <c r="Q268" s="89" t="s">
        <v>636</v>
      </c>
      <c r="R268" s="89" t="s">
        <v>155</v>
      </c>
      <c r="S268" s="89" t="s">
        <v>596</v>
      </c>
      <c r="T268" s="89" t="s">
        <v>248</v>
      </c>
      <c r="U268" s="89" t="s">
        <v>653</v>
      </c>
    </row>
    <row r="269" spans="1:21" s="88" customFormat="1" ht="15.75" customHeight="1">
      <c r="A269" s="89" t="s">
        <v>633</v>
      </c>
      <c r="B269" s="89" t="s">
        <v>630</v>
      </c>
      <c r="C269" s="90" t="s">
        <v>614</v>
      </c>
      <c r="D269" s="89" t="s">
        <v>615</v>
      </c>
      <c r="E269" s="91" t="s">
        <v>611</v>
      </c>
      <c r="F269" s="91" t="s">
        <v>263</v>
      </c>
      <c r="G269" s="89" t="s">
        <v>217</v>
      </c>
      <c r="H269" s="92">
        <v>15193000</v>
      </c>
      <c r="I269" s="92">
        <v>15193000</v>
      </c>
      <c r="J269" s="92">
        <v>12008612</v>
      </c>
      <c r="K269" s="92">
        <v>3230678</v>
      </c>
      <c r="L269" s="92">
        <v>8777934</v>
      </c>
      <c r="M269" s="92">
        <v>1135714353.209</v>
      </c>
      <c r="N269" s="92">
        <v>314234681.27</v>
      </c>
      <c r="O269" s="92">
        <v>871034174.795</v>
      </c>
      <c r="P269" s="92">
        <v>8777934</v>
      </c>
      <c r="Q269" s="89" t="s">
        <v>636</v>
      </c>
      <c r="R269" s="89" t="s">
        <v>155</v>
      </c>
      <c r="S269" s="89" t="s">
        <v>596</v>
      </c>
      <c r="T269" s="89" t="s">
        <v>248</v>
      </c>
      <c r="U269" s="89" t="s">
        <v>653</v>
      </c>
    </row>
    <row r="270" spans="1:21" s="88" customFormat="1" ht="15.75" customHeight="1">
      <c r="A270" s="89" t="s">
        <v>633</v>
      </c>
      <c r="B270" s="89" t="s">
        <v>630</v>
      </c>
      <c r="C270" s="90" t="s">
        <v>621</v>
      </c>
      <c r="D270" s="89" t="s">
        <v>622</v>
      </c>
      <c r="E270" s="91" t="s">
        <v>623</v>
      </c>
      <c r="F270" s="91" t="s">
        <v>252</v>
      </c>
      <c r="G270" s="89" t="s">
        <v>217</v>
      </c>
      <c r="H270" s="92">
        <v>16500000</v>
      </c>
      <c r="I270" s="92">
        <v>16500000</v>
      </c>
      <c r="J270" s="92">
        <v>10690000</v>
      </c>
      <c r="K270" s="92" t="s">
        <v>212</v>
      </c>
      <c r="L270" s="92">
        <v>10690000</v>
      </c>
      <c r="M270" s="92">
        <v>1011006637.22</v>
      </c>
      <c r="N270" s="92" t="s">
        <v>212</v>
      </c>
      <c r="O270" s="92">
        <v>1060768436.919</v>
      </c>
      <c r="P270" s="92">
        <v>10690000</v>
      </c>
      <c r="Q270" s="89" t="s">
        <v>636</v>
      </c>
      <c r="R270" s="89" t="s">
        <v>155</v>
      </c>
      <c r="S270" s="89" t="s">
        <v>341</v>
      </c>
      <c r="T270" s="89" t="s">
        <v>215</v>
      </c>
      <c r="U270" s="89" t="s">
        <v>653</v>
      </c>
    </row>
    <row r="271" spans="1:21" s="88" customFormat="1" ht="15.75" customHeight="1">
      <c r="A271" s="89" t="s">
        <v>633</v>
      </c>
      <c r="B271" s="89" t="s">
        <v>630</v>
      </c>
      <c r="C271" s="90" t="s">
        <v>126</v>
      </c>
      <c r="D271" s="89" t="s">
        <v>127</v>
      </c>
      <c r="E271" s="91" t="s">
        <v>158</v>
      </c>
      <c r="F271" s="91" t="s">
        <v>651</v>
      </c>
      <c r="G271" s="89" t="s">
        <v>217</v>
      </c>
      <c r="H271" s="92">
        <v>40000000</v>
      </c>
      <c r="I271" s="92">
        <v>40000000</v>
      </c>
      <c r="J271" s="92">
        <v>26500000</v>
      </c>
      <c r="K271" s="92">
        <v>17000000</v>
      </c>
      <c r="L271" s="92">
        <v>9500000</v>
      </c>
      <c r="M271" s="92">
        <v>2506237220.425</v>
      </c>
      <c r="N271" s="92">
        <v>1647689920.64</v>
      </c>
      <c r="O271" s="92">
        <v>942684766.205</v>
      </c>
      <c r="P271" s="92">
        <v>9500000</v>
      </c>
      <c r="Q271" s="89" t="s">
        <v>636</v>
      </c>
      <c r="R271" s="89" t="s">
        <v>155</v>
      </c>
      <c r="S271" s="89" t="s">
        <v>341</v>
      </c>
      <c r="T271" s="89" t="s">
        <v>215</v>
      </c>
      <c r="U271" s="89" t="s">
        <v>653</v>
      </c>
    </row>
    <row r="272" spans="1:21" s="88" customFormat="1" ht="15.75" customHeight="1">
      <c r="A272" s="89" t="s">
        <v>633</v>
      </c>
      <c r="B272" s="89" t="s">
        <v>630</v>
      </c>
      <c r="C272" s="90" t="s">
        <v>156</v>
      </c>
      <c r="D272" s="89" t="s">
        <v>157</v>
      </c>
      <c r="E272" s="91" t="s">
        <v>158</v>
      </c>
      <c r="F272" s="91" t="s">
        <v>263</v>
      </c>
      <c r="G272" s="89" t="s">
        <v>217</v>
      </c>
      <c r="H272" s="92">
        <v>26000000</v>
      </c>
      <c r="I272" s="92">
        <v>26000000</v>
      </c>
      <c r="J272" s="92">
        <v>12597439</v>
      </c>
      <c r="K272" s="92" t="s">
        <v>212</v>
      </c>
      <c r="L272" s="92">
        <v>12597439</v>
      </c>
      <c r="M272" s="92">
        <v>1191402660.522</v>
      </c>
      <c r="N272" s="92" t="s">
        <v>212</v>
      </c>
      <c r="O272" s="92">
        <v>1250043561.947</v>
      </c>
      <c r="P272" s="92">
        <v>12597439</v>
      </c>
      <c r="Q272" s="89" t="s">
        <v>636</v>
      </c>
      <c r="R272" s="89" t="s">
        <v>155</v>
      </c>
      <c r="S272" s="89" t="s">
        <v>341</v>
      </c>
      <c r="T272" s="89" t="s">
        <v>215</v>
      </c>
      <c r="U272" s="89" t="s">
        <v>653</v>
      </c>
    </row>
    <row r="273" spans="1:21" s="88" customFormat="1" ht="15.75" customHeight="1">
      <c r="A273" s="89" t="s">
        <v>633</v>
      </c>
      <c r="B273" s="89" t="s">
        <v>630</v>
      </c>
      <c r="C273" s="90" t="s">
        <v>159</v>
      </c>
      <c r="D273" s="89" t="s">
        <v>160</v>
      </c>
      <c r="E273" s="91" t="s">
        <v>158</v>
      </c>
      <c r="F273" s="91" t="s">
        <v>252</v>
      </c>
      <c r="G273" s="89" t="s">
        <v>217</v>
      </c>
      <c r="H273" s="92">
        <v>40000000</v>
      </c>
      <c r="I273" s="92">
        <v>40000000</v>
      </c>
      <c r="J273" s="92">
        <v>3411000</v>
      </c>
      <c r="K273" s="92">
        <v>1420000</v>
      </c>
      <c r="L273" s="92">
        <v>1991000</v>
      </c>
      <c r="M273" s="92">
        <v>322595289.014</v>
      </c>
      <c r="N273" s="92">
        <v>139749336.934</v>
      </c>
      <c r="O273" s="92">
        <v>197566881.001</v>
      </c>
      <c r="P273" s="92">
        <v>1991000</v>
      </c>
      <c r="Q273" s="89" t="s">
        <v>636</v>
      </c>
      <c r="R273" s="89" t="s">
        <v>155</v>
      </c>
      <c r="S273" s="89" t="s">
        <v>341</v>
      </c>
      <c r="T273" s="89" t="s">
        <v>215</v>
      </c>
      <c r="U273" s="89" t="s">
        <v>653</v>
      </c>
    </row>
  </sheetData>
  <sheetProtection/>
  <mergeCells count="2">
    <mergeCell ref="A1:U1"/>
    <mergeCell ref="A2:U2"/>
  </mergeCells>
  <conditionalFormatting sqref="M4 J4:K4 O4:Q4">
    <cfRule type="cellIs" priority="1" dxfId="0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3:E11"/>
  <sheetViews>
    <sheetView zoomScalePageLayoutView="0" workbookViewId="0" topLeftCell="A1">
      <selection activeCell="A3" sqref="A3:N42"/>
    </sheetView>
  </sheetViews>
  <sheetFormatPr defaultColWidth="9.140625" defaultRowHeight="12.75"/>
  <cols>
    <col min="1" max="1" width="17.8515625" style="0" bestFit="1" customWidth="1"/>
    <col min="2" max="2" width="14.140625" style="0" customWidth="1"/>
    <col min="3" max="4" width="16.140625" style="0" bestFit="1" customWidth="1"/>
    <col min="5" max="5" width="10.57421875" style="0" bestFit="1" customWidth="1"/>
    <col min="6" max="6" width="10.57421875" style="0" customWidth="1"/>
    <col min="7" max="7" width="10.57421875" style="0" bestFit="1" customWidth="1"/>
    <col min="8" max="8" width="9.57421875" style="0" customWidth="1"/>
    <col min="9" max="9" width="10.57421875" style="0" customWidth="1"/>
  </cols>
  <sheetData>
    <row r="3" spans="1:5" ht="12.75">
      <c r="A3" s="164" t="s">
        <v>930</v>
      </c>
      <c r="B3" s="165"/>
      <c r="C3" s="164" t="s">
        <v>685</v>
      </c>
      <c r="D3" s="165"/>
      <c r="E3" s="167"/>
    </row>
    <row r="4" spans="1:5" ht="12.75">
      <c r="A4" s="164" t="s">
        <v>645</v>
      </c>
      <c r="B4" s="164" t="s">
        <v>637</v>
      </c>
      <c r="C4" s="170" t="s">
        <v>630</v>
      </c>
      <c r="D4" s="172" t="s">
        <v>629</v>
      </c>
      <c r="E4" s="171" t="s">
        <v>655</v>
      </c>
    </row>
    <row r="5" spans="1:5" ht="12.75">
      <c r="A5" s="170" t="s">
        <v>653</v>
      </c>
      <c r="B5" s="170" t="s">
        <v>487</v>
      </c>
      <c r="C5" s="131"/>
      <c r="D5" s="132">
        <v>99995999.89334826</v>
      </c>
      <c r="E5" s="133">
        <v>99995999.89334826</v>
      </c>
    </row>
    <row r="6" spans="1:5" ht="12.75">
      <c r="A6" s="170" t="s">
        <v>686</v>
      </c>
      <c r="B6" s="165"/>
      <c r="C6" s="131"/>
      <c r="D6" s="132">
        <v>99995999.89334826</v>
      </c>
      <c r="E6" s="133">
        <v>99995999.89334826</v>
      </c>
    </row>
    <row r="7" spans="1:5" ht="12.75">
      <c r="A7" s="170" t="s">
        <v>648</v>
      </c>
      <c r="B7" s="170" t="s">
        <v>348</v>
      </c>
      <c r="C7" s="131">
        <v>9000000</v>
      </c>
      <c r="D7" s="132"/>
      <c r="E7" s="133">
        <v>9000000</v>
      </c>
    </row>
    <row r="8" spans="1:5" ht="12.75">
      <c r="A8" s="168"/>
      <c r="B8" s="174" t="s">
        <v>51</v>
      </c>
      <c r="C8" s="134"/>
      <c r="D8" s="135">
        <v>132850000.23</v>
      </c>
      <c r="E8" s="136">
        <v>132850000.23</v>
      </c>
    </row>
    <row r="9" spans="1:5" ht="12.75">
      <c r="A9" s="168"/>
      <c r="B9" s="174" t="s">
        <v>537</v>
      </c>
      <c r="C9" s="134">
        <v>551892.96</v>
      </c>
      <c r="D9" s="135"/>
      <c r="E9" s="136">
        <v>551892.96</v>
      </c>
    </row>
    <row r="10" spans="1:5" ht="12.75">
      <c r="A10" s="170" t="s">
        <v>687</v>
      </c>
      <c r="B10" s="165"/>
      <c r="C10" s="131">
        <v>9551892.96</v>
      </c>
      <c r="D10" s="132">
        <v>132850000.23</v>
      </c>
      <c r="E10" s="133">
        <v>142401893.19000003</v>
      </c>
    </row>
    <row r="11" spans="1:5" ht="12.75">
      <c r="A11" s="175" t="s">
        <v>655</v>
      </c>
      <c r="B11" s="176"/>
      <c r="C11" s="137">
        <v>9551892.96</v>
      </c>
      <c r="D11" s="138">
        <v>232846000.12334827</v>
      </c>
      <c r="E11" s="139">
        <v>242397893.08334827</v>
      </c>
    </row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3:F11"/>
  <sheetViews>
    <sheetView zoomScalePageLayoutView="0" workbookViewId="0" topLeftCell="A1">
      <selection activeCell="A3" sqref="A3:N42"/>
    </sheetView>
  </sheetViews>
  <sheetFormatPr defaultColWidth="9.140625" defaultRowHeight="12.75"/>
  <cols>
    <col min="1" max="1" width="17.8515625" style="0" bestFit="1" customWidth="1"/>
    <col min="2" max="2" width="14.140625" style="0" customWidth="1"/>
    <col min="3" max="3" width="15.00390625" style="0" customWidth="1"/>
    <col min="4" max="5" width="15.00390625" style="0" bestFit="1" customWidth="1"/>
    <col min="6" max="6" width="10.57421875" style="0" customWidth="1"/>
    <col min="7" max="7" width="10.57421875" style="0" bestFit="1" customWidth="1"/>
    <col min="8" max="8" width="9.57421875" style="0" customWidth="1"/>
    <col min="9" max="9" width="10.57421875" style="0" customWidth="1"/>
  </cols>
  <sheetData>
    <row r="3" spans="1:6" ht="12.75">
      <c r="A3" s="164" t="s">
        <v>930</v>
      </c>
      <c r="B3" s="165"/>
      <c r="C3" s="164" t="s">
        <v>211</v>
      </c>
      <c r="D3" s="165"/>
      <c r="E3" s="165"/>
      <c r="F3" s="167"/>
    </row>
    <row r="4" spans="1:6" ht="12.75">
      <c r="A4" s="164" t="s">
        <v>645</v>
      </c>
      <c r="B4" s="164" t="s">
        <v>637</v>
      </c>
      <c r="C4" s="170" t="s">
        <v>712</v>
      </c>
      <c r="D4" s="172" t="s">
        <v>237</v>
      </c>
      <c r="E4" s="172" t="s">
        <v>592</v>
      </c>
      <c r="F4" s="171" t="s">
        <v>655</v>
      </c>
    </row>
    <row r="5" spans="1:6" ht="12.75">
      <c r="A5" s="170" t="s">
        <v>653</v>
      </c>
      <c r="B5" s="170" t="s">
        <v>487</v>
      </c>
      <c r="C5" s="131">
        <v>99995999.89334826</v>
      </c>
      <c r="D5" s="132"/>
      <c r="E5" s="132"/>
      <c r="F5" s="133">
        <v>99995999.89334826</v>
      </c>
    </row>
    <row r="6" spans="1:6" ht="12.75">
      <c r="A6" s="170" t="s">
        <v>686</v>
      </c>
      <c r="B6" s="165"/>
      <c r="C6" s="131">
        <v>99995999.89334826</v>
      </c>
      <c r="D6" s="132"/>
      <c r="E6" s="132"/>
      <c r="F6" s="133">
        <v>99995999.89334826</v>
      </c>
    </row>
    <row r="7" spans="1:6" ht="12.75">
      <c r="A7" s="170" t="s">
        <v>648</v>
      </c>
      <c r="B7" s="170" t="s">
        <v>348</v>
      </c>
      <c r="C7" s="131">
        <v>9000000</v>
      </c>
      <c r="D7" s="132"/>
      <c r="E7" s="132"/>
      <c r="F7" s="133">
        <v>9000000</v>
      </c>
    </row>
    <row r="8" spans="1:6" ht="12.75">
      <c r="A8" s="168"/>
      <c r="B8" s="174" t="s">
        <v>51</v>
      </c>
      <c r="C8" s="134"/>
      <c r="D8" s="135">
        <v>132850000.23</v>
      </c>
      <c r="E8" s="135"/>
      <c r="F8" s="136">
        <v>132850000.23</v>
      </c>
    </row>
    <row r="9" spans="1:6" ht="12.75">
      <c r="A9" s="168"/>
      <c r="B9" s="174" t="s">
        <v>537</v>
      </c>
      <c r="C9" s="134"/>
      <c r="D9" s="135"/>
      <c r="E9" s="135">
        <v>551892.96</v>
      </c>
      <c r="F9" s="136">
        <v>551892.96</v>
      </c>
    </row>
    <row r="10" spans="1:6" ht="12.75">
      <c r="A10" s="170" t="s">
        <v>687</v>
      </c>
      <c r="B10" s="165"/>
      <c r="C10" s="131">
        <v>9000000</v>
      </c>
      <c r="D10" s="132">
        <v>132850000.23</v>
      </c>
      <c r="E10" s="132">
        <v>551892.96</v>
      </c>
      <c r="F10" s="133">
        <v>142401893.19000003</v>
      </c>
    </row>
    <row r="11" spans="1:6" ht="12.75">
      <c r="A11" s="175" t="s">
        <v>655</v>
      </c>
      <c r="B11" s="176"/>
      <c r="C11" s="137">
        <v>108995999.89334826</v>
      </c>
      <c r="D11" s="138">
        <v>132850000.23</v>
      </c>
      <c r="E11" s="138">
        <v>551892.96</v>
      </c>
      <c r="F11" s="139">
        <v>242397893.08334827</v>
      </c>
    </row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3:F10"/>
  <sheetViews>
    <sheetView zoomScalePageLayoutView="0" workbookViewId="0" topLeftCell="A1">
      <selection activeCell="A3" sqref="A3:N42"/>
    </sheetView>
  </sheetViews>
  <sheetFormatPr defaultColWidth="9.140625" defaultRowHeight="12.75"/>
  <cols>
    <col min="1" max="1" width="17.8515625" style="0" bestFit="1" customWidth="1"/>
    <col min="2" max="2" width="16.140625" style="0" bestFit="1" customWidth="1"/>
    <col min="3" max="5" width="15.00390625" style="0" bestFit="1" customWidth="1"/>
    <col min="6" max="6" width="10.57421875" style="0" customWidth="1"/>
    <col min="7" max="7" width="10.57421875" style="0" bestFit="1" customWidth="1"/>
    <col min="8" max="8" width="9.57421875" style="0" customWidth="1"/>
    <col min="9" max="9" width="10.57421875" style="0" customWidth="1"/>
  </cols>
  <sheetData>
    <row r="3" spans="1:6" ht="12.75">
      <c r="A3" s="164" t="s">
        <v>930</v>
      </c>
      <c r="B3" s="165"/>
      <c r="C3" s="164" t="s">
        <v>211</v>
      </c>
      <c r="D3" s="165"/>
      <c r="E3" s="165"/>
      <c r="F3" s="167"/>
    </row>
    <row r="4" spans="1:6" ht="12.75">
      <c r="A4" s="164" t="s">
        <v>645</v>
      </c>
      <c r="B4" s="164" t="s">
        <v>685</v>
      </c>
      <c r="C4" s="170" t="s">
        <v>712</v>
      </c>
      <c r="D4" s="172" t="s">
        <v>237</v>
      </c>
      <c r="E4" s="172" t="s">
        <v>592</v>
      </c>
      <c r="F4" s="171" t="s">
        <v>655</v>
      </c>
    </row>
    <row r="5" spans="1:6" ht="12.75">
      <c r="A5" s="170" t="s">
        <v>653</v>
      </c>
      <c r="B5" s="170" t="s">
        <v>629</v>
      </c>
      <c r="C5" s="131">
        <v>99995999.89334826</v>
      </c>
      <c r="D5" s="132"/>
      <c r="E5" s="132"/>
      <c r="F5" s="133">
        <v>99995999.89334826</v>
      </c>
    </row>
    <row r="6" spans="1:6" ht="12.75">
      <c r="A6" s="170" t="s">
        <v>686</v>
      </c>
      <c r="B6" s="165"/>
      <c r="C6" s="131">
        <v>99995999.89334826</v>
      </c>
      <c r="D6" s="132"/>
      <c r="E6" s="132"/>
      <c r="F6" s="133">
        <v>99995999.89334826</v>
      </c>
    </row>
    <row r="7" spans="1:6" ht="12.75">
      <c r="A7" s="170" t="s">
        <v>648</v>
      </c>
      <c r="B7" s="170" t="s">
        <v>630</v>
      </c>
      <c r="C7" s="131">
        <v>9000000</v>
      </c>
      <c r="D7" s="132"/>
      <c r="E7" s="132">
        <v>551892.96</v>
      </c>
      <c r="F7" s="133">
        <v>9551892.96</v>
      </c>
    </row>
    <row r="8" spans="1:6" ht="12.75">
      <c r="A8" s="168"/>
      <c r="B8" s="174" t="s">
        <v>629</v>
      </c>
      <c r="C8" s="134"/>
      <c r="D8" s="135">
        <v>132850000.23</v>
      </c>
      <c r="E8" s="135"/>
      <c r="F8" s="136">
        <v>132850000.23</v>
      </c>
    </row>
    <row r="9" spans="1:6" ht="12.75">
      <c r="A9" s="170" t="s">
        <v>687</v>
      </c>
      <c r="B9" s="165"/>
      <c r="C9" s="131">
        <v>9000000</v>
      </c>
      <c r="D9" s="132">
        <v>132850000.23</v>
      </c>
      <c r="E9" s="132">
        <v>551892.96</v>
      </c>
      <c r="F9" s="133">
        <v>142401893.19</v>
      </c>
    </row>
    <row r="10" spans="1:6" ht="12.75">
      <c r="A10" s="175" t="s">
        <v>655</v>
      </c>
      <c r="B10" s="176"/>
      <c r="C10" s="137">
        <v>108995999.89334826</v>
      </c>
      <c r="D10" s="138">
        <v>132850000.23</v>
      </c>
      <c r="E10" s="138">
        <v>551892.96</v>
      </c>
      <c r="F10" s="139">
        <v>242397893.08334827</v>
      </c>
    </row>
  </sheetData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3:I12"/>
  <sheetViews>
    <sheetView zoomScalePageLayoutView="0" workbookViewId="0" topLeftCell="A1">
      <selection activeCell="A3" sqref="A3:N42"/>
    </sheetView>
  </sheetViews>
  <sheetFormatPr defaultColWidth="9.140625" defaultRowHeight="12.75"/>
  <cols>
    <col min="1" max="1" width="17.8515625" style="0" bestFit="1" customWidth="1"/>
    <col min="2" max="2" width="14.140625" style="0" bestFit="1" customWidth="1"/>
    <col min="3" max="4" width="16.140625" style="0" customWidth="1"/>
    <col min="5" max="5" width="10.140625" style="0" customWidth="1"/>
    <col min="6" max="7" width="13.140625" style="0" customWidth="1"/>
    <col min="8" max="8" width="9.57421875" style="0" customWidth="1"/>
    <col min="9" max="9" width="10.57421875" style="0" customWidth="1"/>
  </cols>
  <sheetData>
    <row r="3" spans="1:9" ht="12.75">
      <c r="A3" s="164" t="s">
        <v>930</v>
      </c>
      <c r="B3" s="165"/>
      <c r="C3" s="164" t="s">
        <v>685</v>
      </c>
      <c r="D3" s="166" t="s">
        <v>211</v>
      </c>
      <c r="E3" s="165"/>
      <c r="F3" s="165"/>
      <c r="G3" s="165"/>
      <c r="H3" s="165"/>
      <c r="I3" s="167"/>
    </row>
    <row r="4" spans="1:9" ht="12.75">
      <c r="A4" s="168"/>
      <c r="B4" s="169"/>
      <c r="C4" s="170" t="s">
        <v>630</v>
      </c>
      <c r="D4" s="165"/>
      <c r="E4" s="170" t="s">
        <v>690</v>
      </c>
      <c r="F4" s="170" t="s">
        <v>629</v>
      </c>
      <c r="G4" s="165"/>
      <c r="H4" s="170" t="s">
        <v>691</v>
      </c>
      <c r="I4" s="171" t="s">
        <v>655</v>
      </c>
    </row>
    <row r="5" spans="1:9" ht="12.75">
      <c r="A5" s="164" t="s">
        <v>645</v>
      </c>
      <c r="B5" s="164" t="s">
        <v>637</v>
      </c>
      <c r="C5" s="170" t="s">
        <v>712</v>
      </c>
      <c r="D5" s="172" t="s">
        <v>592</v>
      </c>
      <c r="E5" s="168"/>
      <c r="F5" s="170" t="s">
        <v>712</v>
      </c>
      <c r="G5" s="172" t="s">
        <v>237</v>
      </c>
      <c r="H5" s="168"/>
      <c r="I5" s="173"/>
    </row>
    <row r="6" spans="1:9" ht="12.75">
      <c r="A6" s="170" t="s">
        <v>653</v>
      </c>
      <c r="B6" s="170" t="s">
        <v>487</v>
      </c>
      <c r="C6" s="131"/>
      <c r="D6" s="132"/>
      <c r="E6" s="131"/>
      <c r="F6" s="131">
        <v>99995999.89334826</v>
      </c>
      <c r="G6" s="132"/>
      <c r="H6" s="131">
        <v>99995999.89334826</v>
      </c>
      <c r="I6" s="133">
        <v>99995999.89334826</v>
      </c>
    </row>
    <row r="7" spans="1:9" ht="12.75">
      <c r="A7" s="170" t="s">
        <v>686</v>
      </c>
      <c r="B7" s="165"/>
      <c r="C7" s="131"/>
      <c r="D7" s="132"/>
      <c r="E7" s="131"/>
      <c r="F7" s="131">
        <v>99995999.89334826</v>
      </c>
      <c r="G7" s="132"/>
      <c r="H7" s="131">
        <v>99995999.89334826</v>
      </c>
      <c r="I7" s="133">
        <v>99995999.89334826</v>
      </c>
    </row>
    <row r="8" spans="1:9" ht="12.75">
      <c r="A8" s="170" t="s">
        <v>648</v>
      </c>
      <c r="B8" s="170" t="s">
        <v>348</v>
      </c>
      <c r="C8" s="131">
        <v>9000000</v>
      </c>
      <c r="D8" s="132"/>
      <c r="E8" s="131">
        <v>9000000</v>
      </c>
      <c r="F8" s="131"/>
      <c r="G8" s="132"/>
      <c r="H8" s="131"/>
      <c r="I8" s="133">
        <v>9000000</v>
      </c>
    </row>
    <row r="9" spans="1:9" ht="12.75">
      <c r="A9" s="168"/>
      <c r="B9" s="174" t="s">
        <v>51</v>
      </c>
      <c r="C9" s="134"/>
      <c r="D9" s="135"/>
      <c r="E9" s="134"/>
      <c r="F9" s="134"/>
      <c r="G9" s="135">
        <v>132850000.23</v>
      </c>
      <c r="H9" s="134">
        <v>132850000.23</v>
      </c>
      <c r="I9" s="136">
        <v>132850000.23</v>
      </c>
    </row>
    <row r="10" spans="1:9" ht="12.75">
      <c r="A10" s="168"/>
      <c r="B10" s="174" t="s">
        <v>537</v>
      </c>
      <c r="C10" s="134"/>
      <c r="D10" s="135">
        <v>551892.96</v>
      </c>
      <c r="E10" s="134">
        <v>551892.96</v>
      </c>
      <c r="F10" s="134"/>
      <c r="G10" s="135"/>
      <c r="H10" s="134"/>
      <c r="I10" s="136">
        <v>551892.96</v>
      </c>
    </row>
    <row r="11" spans="1:9" ht="12.75">
      <c r="A11" s="170" t="s">
        <v>687</v>
      </c>
      <c r="B11" s="165"/>
      <c r="C11" s="131">
        <v>9000000</v>
      </c>
      <c r="D11" s="132">
        <v>551892.96</v>
      </c>
      <c r="E11" s="131">
        <v>9551892.96</v>
      </c>
      <c r="F11" s="131"/>
      <c r="G11" s="132">
        <v>132850000.23</v>
      </c>
      <c r="H11" s="131">
        <v>132850000.23</v>
      </c>
      <c r="I11" s="133">
        <v>142401893.19000003</v>
      </c>
    </row>
    <row r="12" spans="1:9" ht="12.75">
      <c r="A12" s="175" t="s">
        <v>655</v>
      </c>
      <c r="B12" s="176"/>
      <c r="C12" s="137">
        <v>9000000</v>
      </c>
      <c r="D12" s="138">
        <v>551892.96</v>
      </c>
      <c r="E12" s="137">
        <v>9551892.96</v>
      </c>
      <c r="F12" s="137">
        <v>99995999.89334826</v>
      </c>
      <c r="G12" s="138">
        <v>132850000.23</v>
      </c>
      <c r="H12" s="137">
        <v>232846000.12334827</v>
      </c>
      <c r="I12" s="139">
        <v>242397893.08334827</v>
      </c>
    </row>
  </sheetData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3:D14"/>
  <sheetViews>
    <sheetView zoomScalePageLayoutView="0" workbookViewId="0" topLeftCell="A1">
      <selection activeCell="A3" sqref="A3:N42"/>
    </sheetView>
  </sheetViews>
  <sheetFormatPr defaultColWidth="9.140625" defaultRowHeight="12.75"/>
  <cols>
    <col min="1" max="1" width="131.00390625" style="0" bestFit="1" customWidth="1"/>
    <col min="2" max="3" width="12.57421875" style="0" bestFit="1" customWidth="1"/>
    <col min="4" max="4" width="10.57421875" style="0" bestFit="1" customWidth="1"/>
  </cols>
  <sheetData>
    <row r="3" spans="1:4" ht="12.75">
      <c r="A3" s="64" t="s">
        <v>1066</v>
      </c>
      <c r="B3" s="64" t="s">
        <v>628</v>
      </c>
      <c r="C3" s="54"/>
      <c r="D3" s="55"/>
    </row>
    <row r="4" spans="1:4" ht="12.75">
      <c r="A4" s="64" t="s">
        <v>211</v>
      </c>
      <c r="B4" s="65" t="s">
        <v>630</v>
      </c>
      <c r="C4" s="68" t="s">
        <v>629</v>
      </c>
      <c r="D4" s="105" t="s">
        <v>655</v>
      </c>
    </row>
    <row r="5" spans="1:4" ht="12.75">
      <c r="A5" s="65" t="s">
        <v>1041</v>
      </c>
      <c r="B5" s="106">
        <v>4209217.31</v>
      </c>
      <c r="C5" s="107"/>
      <c r="D5" s="108">
        <v>4209217.31</v>
      </c>
    </row>
    <row r="6" spans="1:4" ht="12.75">
      <c r="A6" s="57" t="s">
        <v>237</v>
      </c>
      <c r="B6" s="109">
        <v>113477975.237</v>
      </c>
      <c r="C6" s="110">
        <v>300654209.88</v>
      </c>
      <c r="D6" s="111">
        <v>414132185.117</v>
      </c>
    </row>
    <row r="7" spans="1:4" ht="12.75">
      <c r="A7" s="57" t="s">
        <v>52</v>
      </c>
      <c r="B7" s="109"/>
      <c r="C7" s="110">
        <v>76922769.11</v>
      </c>
      <c r="D7" s="111">
        <v>76922769.11</v>
      </c>
    </row>
    <row r="8" spans="1:4" ht="12.75">
      <c r="A8" s="57" t="s">
        <v>235</v>
      </c>
      <c r="B8" s="109">
        <v>2120842.412</v>
      </c>
      <c r="C8" s="110">
        <v>40511924.16</v>
      </c>
      <c r="D8" s="111">
        <v>42632766.572</v>
      </c>
    </row>
    <row r="9" spans="1:4" ht="12.75">
      <c r="A9" s="57" t="s">
        <v>168</v>
      </c>
      <c r="B9" s="109"/>
      <c r="C9" s="110">
        <v>1903169.99</v>
      </c>
      <c r="D9" s="111">
        <v>1903169.99</v>
      </c>
    </row>
    <row r="10" spans="1:4" ht="12.75">
      <c r="A10" s="57" t="s">
        <v>169</v>
      </c>
      <c r="B10" s="109"/>
      <c r="C10" s="110">
        <v>159766682.82</v>
      </c>
      <c r="D10" s="111">
        <v>159766682.82</v>
      </c>
    </row>
    <row r="11" spans="1:4" ht="12.75">
      <c r="A11" s="57" t="s">
        <v>155</v>
      </c>
      <c r="B11" s="109">
        <v>102090372.53</v>
      </c>
      <c r="C11" s="110"/>
      <c r="D11" s="111">
        <v>102090372.53</v>
      </c>
    </row>
    <row r="12" spans="1:4" ht="12.75">
      <c r="A12" s="57" t="s">
        <v>712</v>
      </c>
      <c r="B12" s="109">
        <v>144593768.83799997</v>
      </c>
      <c r="C12" s="110">
        <v>1900739765.8400009</v>
      </c>
      <c r="D12" s="111">
        <v>2045333534.678001</v>
      </c>
    </row>
    <row r="13" spans="1:4" ht="12.75">
      <c r="A13" s="57" t="s">
        <v>289</v>
      </c>
      <c r="B13" s="109">
        <v>3040148.519</v>
      </c>
      <c r="C13" s="110">
        <v>48825567.16</v>
      </c>
      <c r="D13" s="111">
        <v>51865715.679</v>
      </c>
    </row>
    <row r="14" spans="1:4" ht="12.75">
      <c r="A14" s="103" t="s">
        <v>655</v>
      </c>
      <c r="B14" s="112">
        <v>369532324.846</v>
      </c>
      <c r="C14" s="113">
        <v>2529324088.960001</v>
      </c>
      <c r="D14" s="114">
        <v>2898856413.8060007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3:F66"/>
  <sheetViews>
    <sheetView zoomScalePageLayoutView="0" workbookViewId="0" topLeftCell="A30">
      <selection activeCell="A3" sqref="A3:N42"/>
    </sheetView>
  </sheetViews>
  <sheetFormatPr defaultColWidth="9.140625" defaultRowHeight="12.75"/>
  <cols>
    <col min="1" max="1" width="14.140625" style="0" bestFit="1" customWidth="1"/>
    <col min="2" max="2" width="22.8515625" style="0" bestFit="1" customWidth="1"/>
    <col min="3" max="3" width="45.28125" style="0" bestFit="1" customWidth="1"/>
    <col min="4" max="5" width="12.57421875" style="0" bestFit="1" customWidth="1"/>
    <col min="6" max="6" width="10.57421875" style="0" bestFit="1" customWidth="1"/>
  </cols>
  <sheetData>
    <row r="3" spans="1:6" ht="12.75">
      <c r="A3" s="64" t="s">
        <v>1066</v>
      </c>
      <c r="B3" s="54"/>
      <c r="C3" s="54"/>
      <c r="D3" s="64" t="s">
        <v>628</v>
      </c>
      <c r="E3" s="54"/>
      <c r="F3" s="55"/>
    </row>
    <row r="4" spans="1:6" ht="12.75">
      <c r="A4" s="64" t="s">
        <v>634</v>
      </c>
      <c r="B4" s="64" t="s">
        <v>211</v>
      </c>
      <c r="C4" s="64" t="s">
        <v>643</v>
      </c>
      <c r="D4" s="65" t="s">
        <v>630</v>
      </c>
      <c r="E4" s="68" t="s">
        <v>629</v>
      </c>
      <c r="F4" s="105" t="s">
        <v>655</v>
      </c>
    </row>
    <row r="5" spans="1:6" ht="12.75">
      <c r="A5" s="65" t="s">
        <v>878</v>
      </c>
      <c r="B5" s="65" t="s">
        <v>52</v>
      </c>
      <c r="C5" s="65" t="s">
        <v>219</v>
      </c>
      <c r="D5" s="106"/>
      <c r="E5" s="107">
        <v>76922769.11</v>
      </c>
      <c r="F5" s="108">
        <v>76922769.11</v>
      </c>
    </row>
    <row r="6" spans="1:6" ht="12.75">
      <c r="A6" s="56"/>
      <c r="B6" s="65" t="s">
        <v>585</v>
      </c>
      <c r="C6" s="54"/>
      <c r="D6" s="106"/>
      <c r="E6" s="107">
        <v>76922769.11</v>
      </c>
      <c r="F6" s="108">
        <v>76922769.11</v>
      </c>
    </row>
    <row r="7" spans="1:6" ht="12.75">
      <c r="A7" s="65" t="s">
        <v>924</v>
      </c>
      <c r="B7" s="54"/>
      <c r="C7" s="54"/>
      <c r="D7" s="106"/>
      <c r="E7" s="107">
        <v>76922769.11</v>
      </c>
      <c r="F7" s="108">
        <v>76922769.11</v>
      </c>
    </row>
    <row r="8" spans="1:6" ht="12.75">
      <c r="A8" s="65" t="s">
        <v>635</v>
      </c>
      <c r="B8" s="65" t="s">
        <v>237</v>
      </c>
      <c r="C8" s="65" t="s">
        <v>219</v>
      </c>
      <c r="D8" s="106"/>
      <c r="E8" s="107">
        <v>0</v>
      </c>
      <c r="F8" s="108">
        <v>0</v>
      </c>
    </row>
    <row r="9" spans="1:6" ht="12.75">
      <c r="A9" s="56"/>
      <c r="B9" s="56"/>
      <c r="C9" s="57" t="s">
        <v>228</v>
      </c>
      <c r="D9" s="109">
        <v>36313800.036</v>
      </c>
      <c r="E9" s="110">
        <v>44654209.879999995</v>
      </c>
      <c r="F9" s="111">
        <v>80968009.916</v>
      </c>
    </row>
    <row r="10" spans="1:6" ht="12.75">
      <c r="A10" s="56"/>
      <c r="B10" s="56"/>
      <c r="C10" s="57" t="s">
        <v>232</v>
      </c>
      <c r="D10" s="109">
        <v>0</v>
      </c>
      <c r="E10" s="110"/>
      <c r="F10" s="111">
        <v>0</v>
      </c>
    </row>
    <row r="11" spans="1:6" ht="12.75">
      <c r="A11" s="56"/>
      <c r="B11" s="56"/>
      <c r="C11" s="57" t="s">
        <v>330</v>
      </c>
      <c r="D11" s="109">
        <v>19952800.084</v>
      </c>
      <c r="E11" s="110">
        <v>0</v>
      </c>
      <c r="F11" s="111">
        <v>19952800.084</v>
      </c>
    </row>
    <row r="12" spans="1:6" ht="12.75">
      <c r="A12" s="56"/>
      <c r="B12" s="56"/>
      <c r="C12" s="57" t="s">
        <v>223</v>
      </c>
      <c r="D12" s="109">
        <v>57211375.117</v>
      </c>
      <c r="E12" s="110"/>
      <c r="F12" s="111">
        <v>57211375.117</v>
      </c>
    </row>
    <row r="13" spans="1:6" ht="12.75">
      <c r="A13" s="56"/>
      <c r="B13" s="56"/>
      <c r="C13" s="57" t="s">
        <v>1020</v>
      </c>
      <c r="D13" s="109"/>
      <c r="E13" s="110">
        <v>256000000</v>
      </c>
      <c r="F13" s="111">
        <v>256000000</v>
      </c>
    </row>
    <row r="14" spans="1:6" ht="12.75">
      <c r="A14" s="56"/>
      <c r="B14" s="65" t="s">
        <v>696</v>
      </c>
      <c r="C14" s="54"/>
      <c r="D14" s="106">
        <v>113477975.23699999</v>
      </c>
      <c r="E14" s="107">
        <v>300654209.88</v>
      </c>
      <c r="F14" s="108">
        <v>414132185.117</v>
      </c>
    </row>
    <row r="15" spans="1:6" ht="12.75">
      <c r="A15" s="56"/>
      <c r="B15" s="65" t="s">
        <v>235</v>
      </c>
      <c r="C15" s="65" t="s">
        <v>235</v>
      </c>
      <c r="D15" s="106">
        <v>0</v>
      </c>
      <c r="E15" s="107"/>
      <c r="F15" s="108">
        <v>0</v>
      </c>
    </row>
    <row r="16" spans="1:6" ht="12.75">
      <c r="A16" s="56"/>
      <c r="B16" s="65" t="s">
        <v>698</v>
      </c>
      <c r="C16" s="54"/>
      <c r="D16" s="106">
        <v>0</v>
      </c>
      <c r="E16" s="107"/>
      <c r="F16" s="108">
        <v>0</v>
      </c>
    </row>
    <row r="17" spans="1:6" ht="12.75">
      <c r="A17" s="56"/>
      <c r="B17" s="65" t="s">
        <v>168</v>
      </c>
      <c r="C17" s="65" t="s">
        <v>926</v>
      </c>
      <c r="D17" s="106"/>
      <c r="E17" s="107">
        <v>1903169.99</v>
      </c>
      <c r="F17" s="108">
        <v>1903169.99</v>
      </c>
    </row>
    <row r="18" spans="1:6" ht="12.75">
      <c r="A18" s="56"/>
      <c r="B18" s="65" t="s">
        <v>170</v>
      </c>
      <c r="C18" s="54"/>
      <c r="D18" s="106"/>
      <c r="E18" s="107">
        <v>1903169.99</v>
      </c>
      <c r="F18" s="108">
        <v>1903169.99</v>
      </c>
    </row>
    <row r="19" spans="1:6" ht="12.75">
      <c r="A19" s="56"/>
      <c r="B19" s="65" t="s">
        <v>155</v>
      </c>
      <c r="C19" s="65" t="s">
        <v>232</v>
      </c>
      <c r="D19" s="106">
        <v>2987.81</v>
      </c>
      <c r="E19" s="107"/>
      <c r="F19" s="108">
        <v>2987.81</v>
      </c>
    </row>
    <row r="20" spans="1:6" ht="12.75">
      <c r="A20" s="56"/>
      <c r="B20" s="56"/>
      <c r="C20" s="57" t="s">
        <v>223</v>
      </c>
      <c r="D20" s="109">
        <v>7342321</v>
      </c>
      <c r="E20" s="110"/>
      <c r="F20" s="111">
        <v>7342321</v>
      </c>
    </row>
    <row r="21" spans="1:6" ht="12.75">
      <c r="A21" s="56"/>
      <c r="B21" s="65" t="s">
        <v>38</v>
      </c>
      <c r="C21" s="54"/>
      <c r="D21" s="106">
        <v>7345308.81</v>
      </c>
      <c r="E21" s="107"/>
      <c r="F21" s="108">
        <v>7345308.81</v>
      </c>
    </row>
    <row r="22" spans="1:6" ht="12.75">
      <c r="A22" s="56"/>
      <c r="B22" s="65" t="s">
        <v>289</v>
      </c>
      <c r="C22" s="65" t="s">
        <v>219</v>
      </c>
      <c r="D22" s="106"/>
      <c r="E22" s="107">
        <v>0</v>
      </c>
      <c r="F22" s="108">
        <v>0</v>
      </c>
    </row>
    <row r="23" spans="1:6" ht="12.75">
      <c r="A23" s="56"/>
      <c r="B23" s="65" t="s">
        <v>699</v>
      </c>
      <c r="C23" s="54"/>
      <c r="D23" s="106"/>
      <c r="E23" s="107">
        <v>0</v>
      </c>
      <c r="F23" s="108">
        <v>0</v>
      </c>
    </row>
    <row r="24" spans="1:6" ht="12.75">
      <c r="A24" s="56"/>
      <c r="B24" s="65" t="s">
        <v>1041</v>
      </c>
      <c r="C24" s="65" t="s">
        <v>592</v>
      </c>
      <c r="D24" s="106">
        <v>4209217.31</v>
      </c>
      <c r="E24" s="107"/>
      <c r="F24" s="108">
        <v>4209217.31</v>
      </c>
    </row>
    <row r="25" spans="1:6" ht="12.75">
      <c r="A25" s="56"/>
      <c r="B25" s="65" t="s">
        <v>1065</v>
      </c>
      <c r="C25" s="54"/>
      <c r="D25" s="106">
        <v>4209217.31</v>
      </c>
      <c r="E25" s="107"/>
      <c r="F25" s="108">
        <v>4209217.31</v>
      </c>
    </row>
    <row r="26" spans="1:6" ht="12.75">
      <c r="A26" s="65" t="s">
        <v>697</v>
      </c>
      <c r="B26" s="54"/>
      <c r="C26" s="54"/>
      <c r="D26" s="106">
        <v>125032501.357</v>
      </c>
      <c r="E26" s="107">
        <v>302557379.87</v>
      </c>
      <c r="F26" s="108">
        <v>427589881.227</v>
      </c>
    </row>
    <row r="27" spans="1:6" ht="12.75">
      <c r="A27" s="65" t="s">
        <v>636</v>
      </c>
      <c r="B27" s="65" t="s">
        <v>235</v>
      </c>
      <c r="C27" s="65" t="s">
        <v>219</v>
      </c>
      <c r="D27" s="106"/>
      <c r="E27" s="107">
        <v>2408361.35</v>
      </c>
      <c r="F27" s="108">
        <v>2408361.35</v>
      </c>
    </row>
    <row r="28" spans="1:6" ht="12.75">
      <c r="A28" s="56"/>
      <c r="B28" s="56"/>
      <c r="C28" s="57" t="s">
        <v>235</v>
      </c>
      <c r="D28" s="109">
        <v>0</v>
      </c>
      <c r="E28" s="110"/>
      <c r="F28" s="111">
        <v>0</v>
      </c>
    </row>
    <row r="29" spans="1:6" ht="12.75">
      <c r="A29" s="56"/>
      <c r="B29" s="56"/>
      <c r="C29" s="57" t="s">
        <v>228</v>
      </c>
      <c r="D29" s="109"/>
      <c r="E29" s="110">
        <v>10458337.16</v>
      </c>
      <c r="F29" s="111">
        <v>10458337.16</v>
      </c>
    </row>
    <row r="30" spans="1:6" ht="12.75">
      <c r="A30" s="56"/>
      <c r="B30" s="56"/>
      <c r="C30" s="57" t="s">
        <v>330</v>
      </c>
      <c r="D30" s="109">
        <v>2120842.412</v>
      </c>
      <c r="E30" s="110"/>
      <c r="F30" s="111">
        <v>2120842.412</v>
      </c>
    </row>
    <row r="31" spans="1:6" ht="12.75">
      <c r="A31" s="56"/>
      <c r="B31" s="56"/>
      <c r="C31" s="57" t="s">
        <v>225</v>
      </c>
      <c r="D31" s="109"/>
      <c r="E31" s="110">
        <v>27645225.65</v>
      </c>
      <c r="F31" s="111">
        <v>27645225.65</v>
      </c>
    </row>
    <row r="32" spans="1:6" ht="12.75">
      <c r="A32" s="56"/>
      <c r="B32" s="65" t="s">
        <v>698</v>
      </c>
      <c r="C32" s="54"/>
      <c r="D32" s="106">
        <v>2120842.412</v>
      </c>
      <c r="E32" s="107">
        <v>40511924.16</v>
      </c>
      <c r="F32" s="108">
        <v>42632766.572</v>
      </c>
    </row>
    <row r="33" spans="1:6" ht="12.75">
      <c r="A33" s="56"/>
      <c r="B33" s="65" t="s">
        <v>169</v>
      </c>
      <c r="C33" s="65" t="s">
        <v>926</v>
      </c>
      <c r="D33" s="106"/>
      <c r="E33" s="107">
        <v>159766682.82</v>
      </c>
      <c r="F33" s="108">
        <v>159766682.82</v>
      </c>
    </row>
    <row r="34" spans="1:6" ht="12.75">
      <c r="A34" s="56"/>
      <c r="B34" s="65" t="s">
        <v>171</v>
      </c>
      <c r="C34" s="54"/>
      <c r="D34" s="106"/>
      <c r="E34" s="107">
        <v>159766682.82</v>
      </c>
      <c r="F34" s="108">
        <v>159766682.82</v>
      </c>
    </row>
    <row r="35" spans="1:6" ht="12.75">
      <c r="A35" s="56"/>
      <c r="B35" s="65" t="s">
        <v>155</v>
      </c>
      <c r="C35" s="65" t="s">
        <v>228</v>
      </c>
      <c r="D35" s="106">
        <v>529412</v>
      </c>
      <c r="E35" s="107"/>
      <c r="F35" s="108">
        <v>529412</v>
      </c>
    </row>
    <row r="36" spans="1:6" ht="12.75">
      <c r="A36" s="56"/>
      <c r="B36" s="56"/>
      <c r="C36" s="57" t="s">
        <v>596</v>
      </c>
      <c r="D36" s="109">
        <v>27973768</v>
      </c>
      <c r="E36" s="110"/>
      <c r="F36" s="111">
        <v>27973768</v>
      </c>
    </row>
    <row r="37" spans="1:6" ht="12.75">
      <c r="A37" s="56"/>
      <c r="B37" s="56"/>
      <c r="C37" s="57" t="s">
        <v>232</v>
      </c>
      <c r="D37" s="109">
        <v>16250234.69</v>
      </c>
      <c r="E37" s="110"/>
      <c r="F37" s="111">
        <v>16250234.69</v>
      </c>
    </row>
    <row r="38" spans="1:6" ht="12.75">
      <c r="A38" s="56"/>
      <c r="B38" s="56"/>
      <c r="C38" s="57" t="s">
        <v>330</v>
      </c>
      <c r="D38" s="109">
        <v>0</v>
      </c>
      <c r="E38" s="110"/>
      <c r="F38" s="111">
        <v>0</v>
      </c>
    </row>
    <row r="39" spans="1:6" ht="12.75">
      <c r="A39" s="56"/>
      <c r="B39" s="56"/>
      <c r="C39" s="57" t="s">
        <v>312</v>
      </c>
      <c r="D39" s="109">
        <v>31571649.03</v>
      </c>
      <c r="E39" s="110"/>
      <c r="F39" s="111">
        <v>31571649.03</v>
      </c>
    </row>
    <row r="40" spans="1:6" ht="12.75">
      <c r="A40" s="56"/>
      <c r="B40" s="56"/>
      <c r="C40" s="57" t="s">
        <v>341</v>
      </c>
      <c r="D40" s="109">
        <v>18420000</v>
      </c>
      <c r="E40" s="110"/>
      <c r="F40" s="111">
        <v>18420000</v>
      </c>
    </row>
    <row r="41" spans="1:6" ht="12.75">
      <c r="A41" s="56"/>
      <c r="B41" s="65" t="s">
        <v>38</v>
      </c>
      <c r="C41" s="54"/>
      <c r="D41" s="106">
        <v>94745063.72</v>
      </c>
      <c r="E41" s="107"/>
      <c r="F41" s="108">
        <v>94745063.72</v>
      </c>
    </row>
    <row r="42" spans="1:6" ht="12.75">
      <c r="A42" s="56"/>
      <c r="B42" s="65" t="s">
        <v>712</v>
      </c>
      <c r="C42" s="65" t="s">
        <v>219</v>
      </c>
      <c r="D42" s="106">
        <v>0</v>
      </c>
      <c r="E42" s="107">
        <v>129674172.97000001</v>
      </c>
      <c r="F42" s="108">
        <v>129674172.97000001</v>
      </c>
    </row>
    <row r="43" spans="1:6" ht="12.75">
      <c r="A43" s="56"/>
      <c r="B43" s="56"/>
      <c r="C43" s="57" t="s">
        <v>228</v>
      </c>
      <c r="D43" s="109">
        <v>72708708.755</v>
      </c>
      <c r="E43" s="110">
        <v>35317992.24</v>
      </c>
      <c r="F43" s="111">
        <v>108026700.995</v>
      </c>
    </row>
    <row r="44" spans="1:6" ht="12.75">
      <c r="A44" s="56"/>
      <c r="B44" s="56"/>
      <c r="C44" s="57" t="s">
        <v>596</v>
      </c>
      <c r="D44" s="109">
        <v>72597.551</v>
      </c>
      <c r="E44" s="110">
        <v>924917456.3499999</v>
      </c>
      <c r="F44" s="111">
        <v>924990053.9009999</v>
      </c>
    </row>
    <row r="45" spans="1:6" ht="12.75">
      <c r="A45" s="56"/>
      <c r="B45" s="56"/>
      <c r="C45" s="57" t="s">
        <v>222</v>
      </c>
      <c r="D45" s="109">
        <v>142987</v>
      </c>
      <c r="E45" s="110"/>
      <c r="F45" s="111">
        <v>142987</v>
      </c>
    </row>
    <row r="46" spans="1:6" ht="12.75">
      <c r="A46" s="56"/>
      <c r="B46" s="56"/>
      <c r="C46" s="57" t="s">
        <v>232</v>
      </c>
      <c r="D46" s="109">
        <v>6413285.971</v>
      </c>
      <c r="E46" s="110">
        <v>63871627.839999996</v>
      </c>
      <c r="F46" s="111">
        <v>70284913.81099999</v>
      </c>
    </row>
    <row r="47" spans="1:6" ht="12.75">
      <c r="A47" s="56"/>
      <c r="B47" s="56"/>
      <c r="C47" s="57" t="s">
        <v>330</v>
      </c>
      <c r="D47" s="109">
        <v>38886758.114</v>
      </c>
      <c r="E47" s="110">
        <v>26215832.18</v>
      </c>
      <c r="F47" s="111">
        <v>65102590.294</v>
      </c>
    </row>
    <row r="48" spans="1:6" ht="12.75">
      <c r="A48" s="56"/>
      <c r="B48" s="56"/>
      <c r="C48" s="57" t="s">
        <v>597</v>
      </c>
      <c r="D48" s="109">
        <v>0</v>
      </c>
      <c r="E48" s="110">
        <v>880859</v>
      </c>
      <c r="F48" s="111">
        <v>880859</v>
      </c>
    </row>
    <row r="49" spans="1:6" ht="12.75">
      <c r="A49" s="56"/>
      <c r="B49" s="56"/>
      <c r="C49" s="57" t="s">
        <v>33</v>
      </c>
      <c r="D49" s="109">
        <v>0</v>
      </c>
      <c r="E49" s="110"/>
      <c r="F49" s="111">
        <v>0</v>
      </c>
    </row>
    <row r="50" spans="1:6" ht="12.75">
      <c r="A50" s="56"/>
      <c r="B50" s="56"/>
      <c r="C50" s="57" t="s">
        <v>312</v>
      </c>
      <c r="D50" s="109">
        <v>0</v>
      </c>
      <c r="E50" s="110">
        <v>0</v>
      </c>
      <c r="F50" s="111">
        <v>0</v>
      </c>
    </row>
    <row r="51" spans="1:6" ht="12.75">
      <c r="A51" s="56"/>
      <c r="B51" s="56"/>
      <c r="C51" s="57" t="s">
        <v>225</v>
      </c>
      <c r="D51" s="109">
        <v>92349.61</v>
      </c>
      <c r="E51" s="110">
        <v>31058424.080000002</v>
      </c>
      <c r="F51" s="111">
        <v>31150773.69</v>
      </c>
    </row>
    <row r="52" spans="1:6" ht="12.75">
      <c r="A52" s="56"/>
      <c r="B52" s="56"/>
      <c r="C52" s="57" t="s">
        <v>223</v>
      </c>
      <c r="D52" s="109">
        <v>16196765.236</v>
      </c>
      <c r="E52" s="110">
        <v>91786255.12</v>
      </c>
      <c r="F52" s="111">
        <v>107983020.356</v>
      </c>
    </row>
    <row r="53" spans="1:6" ht="12.75">
      <c r="A53" s="56"/>
      <c r="B53" s="56"/>
      <c r="C53" s="57" t="s">
        <v>306</v>
      </c>
      <c r="D53" s="109"/>
      <c r="E53" s="110">
        <v>2991915.2199999997</v>
      </c>
      <c r="F53" s="111">
        <v>2991915.2199999997</v>
      </c>
    </row>
    <row r="54" spans="1:6" ht="12.75">
      <c r="A54" s="56"/>
      <c r="B54" s="56"/>
      <c r="C54" s="57" t="s">
        <v>350</v>
      </c>
      <c r="D54" s="109">
        <v>0</v>
      </c>
      <c r="E54" s="110">
        <v>35009352</v>
      </c>
      <c r="F54" s="111">
        <v>35009352</v>
      </c>
    </row>
    <row r="55" spans="1:6" ht="12.75">
      <c r="A55" s="56"/>
      <c r="B55" s="56"/>
      <c r="C55" s="57" t="s">
        <v>649</v>
      </c>
      <c r="D55" s="109">
        <v>6863900</v>
      </c>
      <c r="E55" s="110">
        <v>461396955.2799999</v>
      </c>
      <c r="F55" s="111">
        <v>468260855.2799999</v>
      </c>
    </row>
    <row r="56" spans="1:6" ht="12.75">
      <c r="A56" s="56"/>
      <c r="B56" s="56"/>
      <c r="C56" s="57" t="s">
        <v>341</v>
      </c>
      <c r="D56" s="109">
        <v>0</v>
      </c>
      <c r="E56" s="110">
        <v>58305423.720000006</v>
      </c>
      <c r="F56" s="111">
        <v>58305423.720000006</v>
      </c>
    </row>
    <row r="57" spans="1:6" ht="12.75">
      <c r="A57" s="56"/>
      <c r="B57" s="56"/>
      <c r="C57" s="57" t="s">
        <v>505</v>
      </c>
      <c r="D57" s="109">
        <v>0</v>
      </c>
      <c r="E57" s="110"/>
      <c r="F57" s="111">
        <v>0</v>
      </c>
    </row>
    <row r="58" spans="1:6" ht="12.75">
      <c r="A58" s="56"/>
      <c r="B58" s="56"/>
      <c r="C58" s="57" t="s">
        <v>926</v>
      </c>
      <c r="D58" s="109">
        <v>3216416.601</v>
      </c>
      <c r="E58" s="110">
        <v>39313499.84</v>
      </c>
      <c r="F58" s="111">
        <v>42529916.441</v>
      </c>
    </row>
    <row r="59" spans="1:6" ht="12.75">
      <c r="A59" s="56"/>
      <c r="B59" s="56"/>
      <c r="C59" s="57" t="s">
        <v>1029</v>
      </c>
      <c r="D59" s="109">
        <v>0</v>
      </c>
      <c r="E59" s="110"/>
      <c r="F59" s="111">
        <v>0</v>
      </c>
    </row>
    <row r="60" spans="1:6" ht="12.75">
      <c r="A60" s="56"/>
      <c r="B60" s="65" t="s">
        <v>729</v>
      </c>
      <c r="C60" s="54"/>
      <c r="D60" s="106">
        <v>144593768.838</v>
      </c>
      <c r="E60" s="107">
        <v>1900739765.8399997</v>
      </c>
      <c r="F60" s="108">
        <v>2045333534.678</v>
      </c>
    </row>
    <row r="61" spans="1:6" ht="12.75">
      <c r="A61" s="56"/>
      <c r="B61" s="65" t="s">
        <v>289</v>
      </c>
      <c r="C61" s="65" t="s">
        <v>225</v>
      </c>
      <c r="D61" s="106">
        <v>3040148.519</v>
      </c>
      <c r="E61" s="107"/>
      <c r="F61" s="108">
        <v>3040148.519</v>
      </c>
    </row>
    <row r="62" spans="1:6" ht="12.75">
      <c r="A62" s="56"/>
      <c r="B62" s="56"/>
      <c r="C62" s="57" t="s">
        <v>649</v>
      </c>
      <c r="D62" s="109"/>
      <c r="E62" s="110">
        <v>23965087.27</v>
      </c>
      <c r="F62" s="111">
        <v>23965087.27</v>
      </c>
    </row>
    <row r="63" spans="1:6" ht="12.75">
      <c r="A63" s="56"/>
      <c r="B63" s="56"/>
      <c r="C63" s="57" t="s">
        <v>341</v>
      </c>
      <c r="D63" s="109"/>
      <c r="E63" s="110">
        <v>24860479.89</v>
      </c>
      <c r="F63" s="111">
        <v>24860479.89</v>
      </c>
    </row>
    <row r="64" spans="1:6" ht="12.75">
      <c r="A64" s="56"/>
      <c r="B64" s="65" t="s">
        <v>699</v>
      </c>
      <c r="C64" s="54"/>
      <c r="D64" s="106">
        <v>3040148.519</v>
      </c>
      <c r="E64" s="107">
        <v>48825567.16</v>
      </c>
      <c r="F64" s="108">
        <v>51865715.679000005</v>
      </c>
    </row>
    <row r="65" spans="1:6" ht="12.75">
      <c r="A65" s="65" t="s">
        <v>700</v>
      </c>
      <c r="B65" s="54"/>
      <c r="C65" s="54"/>
      <c r="D65" s="106">
        <v>244499823.489</v>
      </c>
      <c r="E65" s="107">
        <v>2149843939.9799995</v>
      </c>
      <c r="F65" s="108">
        <v>2394343763.4689994</v>
      </c>
    </row>
    <row r="66" spans="1:6" ht="12.75">
      <c r="A66" s="103" t="s">
        <v>655</v>
      </c>
      <c r="B66" s="104"/>
      <c r="C66" s="104"/>
      <c r="D66" s="112">
        <v>369532324.846</v>
      </c>
      <c r="E66" s="113">
        <v>2529324088.9599996</v>
      </c>
      <c r="F66" s="114">
        <v>2898856413.8059993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3:R34"/>
  <sheetViews>
    <sheetView zoomScalePageLayoutView="0" workbookViewId="0" topLeftCell="A1">
      <selection activeCell="A3" sqref="A3:N42"/>
    </sheetView>
  </sheetViews>
  <sheetFormatPr defaultColWidth="9.140625" defaultRowHeight="12.75"/>
  <cols>
    <col min="1" max="1" width="17.8515625" style="0" bestFit="1" customWidth="1"/>
    <col min="2" max="2" width="12.00390625" style="0" bestFit="1" customWidth="1"/>
    <col min="3" max="8" width="20.00390625" style="0" bestFit="1" customWidth="1"/>
    <col min="9" max="9" width="8.421875" style="0" bestFit="1" customWidth="1"/>
    <col min="10" max="16" width="19.28125" style="0" bestFit="1" customWidth="1"/>
    <col min="17" max="17" width="8.140625" style="0" bestFit="1" customWidth="1"/>
    <col min="18" max="18" width="9.00390625" style="0" bestFit="1" customWidth="1"/>
    <col min="19" max="19" width="12.00390625" style="0" bestFit="1" customWidth="1"/>
  </cols>
  <sheetData>
    <row r="3" spans="1:18" ht="12.75">
      <c r="A3" s="289" t="s">
        <v>1066</v>
      </c>
      <c r="B3" s="290"/>
      <c r="C3" s="289" t="s">
        <v>628</v>
      </c>
      <c r="D3" s="291" t="s">
        <v>211</v>
      </c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2"/>
    </row>
    <row r="4" spans="1:18" ht="12.75">
      <c r="A4" s="293"/>
      <c r="B4" s="294"/>
      <c r="C4" s="295" t="s">
        <v>630</v>
      </c>
      <c r="D4" s="290"/>
      <c r="E4" s="290"/>
      <c r="F4" s="290"/>
      <c r="G4" s="290"/>
      <c r="H4" s="290"/>
      <c r="I4" s="296" t="s">
        <v>690</v>
      </c>
      <c r="J4" s="295" t="s">
        <v>629</v>
      </c>
      <c r="K4" s="290"/>
      <c r="L4" s="290"/>
      <c r="M4" s="290"/>
      <c r="N4" s="290"/>
      <c r="O4" s="290"/>
      <c r="P4" s="290"/>
      <c r="Q4" s="296" t="s">
        <v>691</v>
      </c>
      <c r="R4" s="297" t="s">
        <v>655</v>
      </c>
    </row>
    <row r="5" spans="1:18" ht="12.75">
      <c r="A5" s="289" t="s">
        <v>645</v>
      </c>
      <c r="B5" s="289" t="s">
        <v>728</v>
      </c>
      <c r="C5" s="296" t="s">
        <v>237</v>
      </c>
      <c r="D5" s="298" t="s">
        <v>235</v>
      </c>
      <c r="E5" s="298" t="s">
        <v>155</v>
      </c>
      <c r="F5" s="298" t="s">
        <v>712</v>
      </c>
      <c r="G5" s="298" t="s">
        <v>289</v>
      </c>
      <c r="H5" s="299" t="s">
        <v>1041</v>
      </c>
      <c r="I5" s="300"/>
      <c r="J5" s="296" t="s">
        <v>237</v>
      </c>
      <c r="K5" s="298" t="s">
        <v>52</v>
      </c>
      <c r="L5" s="298" t="s">
        <v>235</v>
      </c>
      <c r="M5" s="298" t="s">
        <v>168</v>
      </c>
      <c r="N5" s="298" t="s">
        <v>169</v>
      </c>
      <c r="O5" s="298" t="s">
        <v>712</v>
      </c>
      <c r="P5" s="298" t="s">
        <v>289</v>
      </c>
      <c r="Q5" s="300"/>
      <c r="R5" s="301"/>
    </row>
    <row r="6" spans="1:18" ht="12.75">
      <c r="A6" s="295" t="s">
        <v>653</v>
      </c>
      <c r="B6" s="295" t="s">
        <v>496</v>
      </c>
      <c r="C6" s="296"/>
      <c r="D6" s="298"/>
      <c r="E6" s="298"/>
      <c r="F6" s="298">
        <v>0</v>
      </c>
      <c r="G6" s="298"/>
      <c r="H6" s="298"/>
      <c r="I6" s="296">
        <v>0</v>
      </c>
      <c r="J6" s="296"/>
      <c r="K6" s="298"/>
      <c r="L6" s="298"/>
      <c r="M6" s="298"/>
      <c r="N6" s="298"/>
      <c r="O6" s="298"/>
      <c r="P6" s="298"/>
      <c r="Q6" s="296"/>
      <c r="R6" s="297">
        <v>0</v>
      </c>
    </row>
    <row r="7" spans="1:18" ht="12.75">
      <c r="A7" s="293"/>
      <c r="B7" s="302" t="s">
        <v>632</v>
      </c>
      <c r="C7" s="303"/>
      <c r="D7" s="304"/>
      <c r="E7" s="304"/>
      <c r="F7" s="304">
        <v>0</v>
      </c>
      <c r="G7" s="304"/>
      <c r="H7" s="304"/>
      <c r="I7" s="303">
        <v>0</v>
      </c>
      <c r="J7" s="303"/>
      <c r="K7" s="304"/>
      <c r="L7" s="304"/>
      <c r="M7" s="304"/>
      <c r="N7" s="304"/>
      <c r="O7" s="304"/>
      <c r="P7" s="304"/>
      <c r="Q7" s="303"/>
      <c r="R7" s="305">
        <v>0</v>
      </c>
    </row>
    <row r="8" spans="1:18" ht="12.75">
      <c r="A8" s="293"/>
      <c r="B8" s="302" t="s">
        <v>631</v>
      </c>
      <c r="C8" s="303"/>
      <c r="D8" s="304"/>
      <c r="E8" s="304"/>
      <c r="F8" s="304">
        <v>3216416.601</v>
      </c>
      <c r="G8" s="304"/>
      <c r="H8" s="304"/>
      <c r="I8" s="303">
        <v>3216416.601</v>
      </c>
      <c r="J8" s="303"/>
      <c r="K8" s="304"/>
      <c r="L8" s="304">
        <v>27645225.65</v>
      </c>
      <c r="M8" s="304"/>
      <c r="N8" s="304"/>
      <c r="O8" s="304">
        <v>821157750.5400001</v>
      </c>
      <c r="P8" s="304"/>
      <c r="Q8" s="303">
        <v>848802976.19</v>
      </c>
      <c r="R8" s="305">
        <v>852019392.7910001</v>
      </c>
    </row>
    <row r="9" spans="1:18" ht="12.75">
      <c r="A9" s="293"/>
      <c r="B9" s="302" t="s">
        <v>319</v>
      </c>
      <c r="C9" s="303"/>
      <c r="D9" s="304"/>
      <c r="E9" s="304"/>
      <c r="F9" s="304">
        <v>0</v>
      </c>
      <c r="G9" s="304"/>
      <c r="H9" s="304"/>
      <c r="I9" s="303">
        <v>0</v>
      </c>
      <c r="J9" s="303"/>
      <c r="K9" s="304"/>
      <c r="L9" s="304"/>
      <c r="M9" s="304"/>
      <c r="N9" s="304"/>
      <c r="O9" s="304">
        <v>24750825.909999996</v>
      </c>
      <c r="P9" s="304"/>
      <c r="Q9" s="303">
        <v>24750825.909999996</v>
      </c>
      <c r="R9" s="305">
        <v>24750825.909999996</v>
      </c>
    </row>
    <row r="10" spans="1:18" ht="12.75">
      <c r="A10" s="293"/>
      <c r="B10" s="302" t="s">
        <v>327</v>
      </c>
      <c r="C10" s="303"/>
      <c r="D10" s="304">
        <v>2120842.412</v>
      </c>
      <c r="E10" s="304"/>
      <c r="F10" s="304">
        <v>18766490.836</v>
      </c>
      <c r="G10" s="304"/>
      <c r="H10" s="304"/>
      <c r="I10" s="303">
        <v>20887333.248</v>
      </c>
      <c r="J10" s="303"/>
      <c r="K10" s="304"/>
      <c r="L10" s="304"/>
      <c r="M10" s="304"/>
      <c r="N10" s="304"/>
      <c r="O10" s="304">
        <v>4480588.26</v>
      </c>
      <c r="P10" s="304"/>
      <c r="Q10" s="303">
        <v>4480588.26</v>
      </c>
      <c r="R10" s="305">
        <v>25367921.508</v>
      </c>
    </row>
    <row r="11" spans="1:18" ht="12.75">
      <c r="A11" s="293"/>
      <c r="B11" s="302" t="s">
        <v>421</v>
      </c>
      <c r="C11" s="303"/>
      <c r="D11" s="304"/>
      <c r="E11" s="304"/>
      <c r="F11" s="304"/>
      <c r="G11" s="304"/>
      <c r="H11" s="304"/>
      <c r="I11" s="303"/>
      <c r="J11" s="303"/>
      <c r="K11" s="304"/>
      <c r="L11" s="304"/>
      <c r="M11" s="304"/>
      <c r="N11" s="304"/>
      <c r="O11" s="304">
        <v>39313499.84</v>
      </c>
      <c r="P11" s="304"/>
      <c r="Q11" s="303">
        <v>39313499.84</v>
      </c>
      <c r="R11" s="305">
        <v>39313499.84</v>
      </c>
    </row>
    <row r="12" spans="1:18" ht="12.75">
      <c r="A12" s="293"/>
      <c r="B12" s="302" t="s">
        <v>426</v>
      </c>
      <c r="C12" s="303"/>
      <c r="D12" s="304"/>
      <c r="E12" s="304"/>
      <c r="F12" s="304">
        <v>0</v>
      </c>
      <c r="G12" s="304">
        <v>3040148.519</v>
      </c>
      <c r="H12" s="304"/>
      <c r="I12" s="303">
        <v>3040148.519</v>
      </c>
      <c r="J12" s="303"/>
      <c r="K12" s="304"/>
      <c r="L12" s="304"/>
      <c r="M12" s="304"/>
      <c r="N12" s="304">
        <v>16900899.26</v>
      </c>
      <c r="O12" s="304">
        <v>111492789.78</v>
      </c>
      <c r="P12" s="304"/>
      <c r="Q12" s="303">
        <v>128393689.04</v>
      </c>
      <c r="R12" s="305">
        <v>131433837.559</v>
      </c>
    </row>
    <row r="13" spans="1:18" ht="12.75">
      <c r="A13" s="293"/>
      <c r="B13" s="302" t="s">
        <v>448</v>
      </c>
      <c r="C13" s="303"/>
      <c r="D13" s="304"/>
      <c r="E13" s="304"/>
      <c r="F13" s="304">
        <v>0</v>
      </c>
      <c r="G13" s="304"/>
      <c r="H13" s="304"/>
      <c r="I13" s="303">
        <v>0</v>
      </c>
      <c r="J13" s="303"/>
      <c r="K13" s="304"/>
      <c r="L13" s="304"/>
      <c r="M13" s="304"/>
      <c r="N13" s="304"/>
      <c r="O13" s="304">
        <v>18250568.78</v>
      </c>
      <c r="P13" s="304"/>
      <c r="Q13" s="303">
        <v>18250568.78</v>
      </c>
      <c r="R13" s="305">
        <v>18250568.78</v>
      </c>
    </row>
    <row r="14" spans="1:18" ht="12.75">
      <c r="A14" s="293"/>
      <c r="B14" s="302" t="s">
        <v>453</v>
      </c>
      <c r="C14" s="303"/>
      <c r="D14" s="304"/>
      <c r="E14" s="304"/>
      <c r="F14" s="304"/>
      <c r="G14" s="304"/>
      <c r="H14" s="304"/>
      <c r="I14" s="303"/>
      <c r="J14" s="303"/>
      <c r="K14" s="304"/>
      <c r="L14" s="304">
        <v>5942505.53</v>
      </c>
      <c r="M14" s="304"/>
      <c r="N14" s="304"/>
      <c r="O14" s="304">
        <v>24987062.16</v>
      </c>
      <c r="P14" s="304"/>
      <c r="Q14" s="303">
        <v>30929567.69</v>
      </c>
      <c r="R14" s="305">
        <v>30929567.69</v>
      </c>
    </row>
    <row r="15" spans="1:18" ht="12.75">
      <c r="A15" s="293"/>
      <c r="B15" s="302" t="s">
        <v>544</v>
      </c>
      <c r="C15" s="303"/>
      <c r="D15" s="304"/>
      <c r="E15" s="304"/>
      <c r="F15" s="304">
        <v>3468163.2309999997</v>
      </c>
      <c r="G15" s="304"/>
      <c r="H15" s="304"/>
      <c r="I15" s="303">
        <v>3468163.2309999997</v>
      </c>
      <c r="J15" s="303"/>
      <c r="K15" s="304"/>
      <c r="L15" s="304"/>
      <c r="M15" s="304"/>
      <c r="N15" s="304"/>
      <c r="O15" s="304"/>
      <c r="P15" s="304"/>
      <c r="Q15" s="303"/>
      <c r="R15" s="305">
        <v>3468163.2309999997</v>
      </c>
    </row>
    <row r="16" spans="1:18" ht="12.75">
      <c r="A16" s="293"/>
      <c r="B16" s="302" t="s">
        <v>586</v>
      </c>
      <c r="C16" s="303"/>
      <c r="D16" s="304"/>
      <c r="E16" s="304"/>
      <c r="F16" s="304">
        <v>3383500</v>
      </c>
      <c r="G16" s="304"/>
      <c r="H16" s="304"/>
      <c r="I16" s="303">
        <v>3383500</v>
      </c>
      <c r="J16" s="303"/>
      <c r="K16" s="304"/>
      <c r="L16" s="304"/>
      <c r="M16" s="304"/>
      <c r="N16" s="304"/>
      <c r="O16" s="304"/>
      <c r="P16" s="304"/>
      <c r="Q16" s="303"/>
      <c r="R16" s="305">
        <v>3383500</v>
      </c>
    </row>
    <row r="17" spans="1:18" ht="12.75">
      <c r="A17" s="293"/>
      <c r="B17" s="302" t="s">
        <v>487</v>
      </c>
      <c r="C17" s="303"/>
      <c r="D17" s="304">
        <v>0</v>
      </c>
      <c r="E17" s="304"/>
      <c r="F17" s="304"/>
      <c r="G17" s="304"/>
      <c r="H17" s="304"/>
      <c r="I17" s="303">
        <v>0</v>
      </c>
      <c r="J17" s="303"/>
      <c r="K17" s="304">
        <v>76922769.11</v>
      </c>
      <c r="L17" s="304"/>
      <c r="M17" s="304"/>
      <c r="N17" s="304"/>
      <c r="O17" s="304">
        <v>11465219.5</v>
      </c>
      <c r="P17" s="304">
        <v>0</v>
      </c>
      <c r="Q17" s="303">
        <v>88387988.61</v>
      </c>
      <c r="R17" s="305">
        <v>88387988.61</v>
      </c>
    </row>
    <row r="18" spans="1:18" ht="12.75">
      <c r="A18" s="293"/>
      <c r="B18" s="302" t="s">
        <v>761</v>
      </c>
      <c r="C18" s="303">
        <v>98821025.15100001</v>
      </c>
      <c r="D18" s="304"/>
      <c r="E18" s="304"/>
      <c r="F18" s="304">
        <v>90366486.38</v>
      </c>
      <c r="G18" s="304"/>
      <c r="H18" s="304"/>
      <c r="I18" s="303">
        <v>189187511.53100002</v>
      </c>
      <c r="J18" s="303"/>
      <c r="K18" s="304"/>
      <c r="L18" s="304"/>
      <c r="M18" s="304"/>
      <c r="N18" s="304"/>
      <c r="O18" s="304"/>
      <c r="P18" s="304"/>
      <c r="Q18" s="303"/>
      <c r="R18" s="305">
        <v>189187511.53100002</v>
      </c>
    </row>
    <row r="19" spans="1:18" ht="12.75">
      <c r="A19" s="293"/>
      <c r="B19" s="302" t="s">
        <v>633</v>
      </c>
      <c r="C19" s="303"/>
      <c r="D19" s="304"/>
      <c r="E19" s="304">
        <v>102090372.53</v>
      </c>
      <c r="F19" s="304">
        <v>86420</v>
      </c>
      <c r="G19" s="304"/>
      <c r="H19" s="304"/>
      <c r="I19" s="303">
        <v>102176792.53</v>
      </c>
      <c r="J19" s="303"/>
      <c r="K19" s="304"/>
      <c r="L19" s="304"/>
      <c r="M19" s="304"/>
      <c r="N19" s="304"/>
      <c r="O19" s="304"/>
      <c r="P19" s="304"/>
      <c r="Q19" s="303"/>
      <c r="R19" s="305">
        <v>102176792.53</v>
      </c>
    </row>
    <row r="20" spans="1:18" ht="12.75">
      <c r="A20" s="293"/>
      <c r="B20" s="302" t="s">
        <v>1024</v>
      </c>
      <c r="C20" s="303"/>
      <c r="D20" s="304"/>
      <c r="E20" s="304"/>
      <c r="F20" s="304">
        <v>0</v>
      </c>
      <c r="G20" s="304"/>
      <c r="H20" s="304"/>
      <c r="I20" s="303">
        <v>0</v>
      </c>
      <c r="J20" s="303"/>
      <c r="K20" s="304"/>
      <c r="L20" s="304"/>
      <c r="M20" s="304"/>
      <c r="N20" s="304"/>
      <c r="O20" s="304"/>
      <c r="P20" s="304"/>
      <c r="Q20" s="303"/>
      <c r="R20" s="305">
        <v>0</v>
      </c>
    </row>
    <row r="21" spans="1:18" ht="12.75">
      <c r="A21" s="295" t="s">
        <v>686</v>
      </c>
      <c r="B21" s="290"/>
      <c r="C21" s="296">
        <v>98821025.15100001</v>
      </c>
      <c r="D21" s="298">
        <v>2120842.412</v>
      </c>
      <c r="E21" s="298">
        <v>102090372.53</v>
      </c>
      <c r="F21" s="298">
        <v>119287477.048</v>
      </c>
      <c r="G21" s="298">
        <v>3040148.519</v>
      </c>
      <c r="H21" s="298"/>
      <c r="I21" s="296">
        <v>325359865.66</v>
      </c>
      <c r="J21" s="296"/>
      <c r="K21" s="298">
        <v>76922769.11</v>
      </c>
      <c r="L21" s="298">
        <v>33587731.18</v>
      </c>
      <c r="M21" s="298"/>
      <c r="N21" s="298">
        <v>16900899.26</v>
      </c>
      <c r="O21" s="298">
        <v>1055898304.77</v>
      </c>
      <c r="P21" s="298">
        <v>0</v>
      </c>
      <c r="Q21" s="296">
        <v>1183309704.32</v>
      </c>
      <c r="R21" s="297">
        <v>1508669569.9800003</v>
      </c>
    </row>
    <row r="22" spans="1:18" ht="12.75">
      <c r="A22" s="295" t="s">
        <v>648</v>
      </c>
      <c r="B22" s="295" t="s">
        <v>216</v>
      </c>
      <c r="C22" s="296"/>
      <c r="D22" s="298"/>
      <c r="E22" s="298"/>
      <c r="F22" s="298"/>
      <c r="G22" s="298"/>
      <c r="H22" s="298"/>
      <c r="I22" s="296"/>
      <c r="J22" s="296">
        <v>0</v>
      </c>
      <c r="K22" s="298"/>
      <c r="L22" s="298"/>
      <c r="M22" s="298"/>
      <c r="N22" s="298">
        <v>142865783.56</v>
      </c>
      <c r="O22" s="298">
        <v>281912486.85999995</v>
      </c>
      <c r="P22" s="298"/>
      <c r="Q22" s="296">
        <v>424778270.41999996</v>
      </c>
      <c r="R22" s="297">
        <v>424778270.41999996</v>
      </c>
    </row>
    <row r="23" spans="1:18" ht="12.75">
      <c r="A23" s="293"/>
      <c r="B23" s="302" t="s">
        <v>314</v>
      </c>
      <c r="C23" s="303"/>
      <c r="D23" s="304"/>
      <c r="E23" s="304"/>
      <c r="F23" s="304"/>
      <c r="G23" s="304"/>
      <c r="H23" s="304"/>
      <c r="I23" s="303"/>
      <c r="J23" s="303"/>
      <c r="K23" s="304"/>
      <c r="L23" s="304"/>
      <c r="M23" s="304"/>
      <c r="N23" s="304"/>
      <c r="O23" s="304">
        <v>0</v>
      </c>
      <c r="P23" s="304"/>
      <c r="Q23" s="303">
        <v>0</v>
      </c>
      <c r="R23" s="305">
        <v>0</v>
      </c>
    </row>
    <row r="24" spans="1:18" ht="12.75">
      <c r="A24" s="293"/>
      <c r="B24" s="302" t="s">
        <v>508</v>
      </c>
      <c r="C24" s="303">
        <v>14656950.086</v>
      </c>
      <c r="D24" s="304"/>
      <c r="E24" s="304"/>
      <c r="F24" s="304">
        <v>0</v>
      </c>
      <c r="G24" s="304"/>
      <c r="H24" s="304"/>
      <c r="I24" s="303">
        <v>14656950.086</v>
      </c>
      <c r="J24" s="303"/>
      <c r="K24" s="304"/>
      <c r="L24" s="304"/>
      <c r="M24" s="304"/>
      <c r="N24" s="304"/>
      <c r="O24" s="304"/>
      <c r="P24" s="304"/>
      <c r="Q24" s="303"/>
      <c r="R24" s="305">
        <v>14656950.086</v>
      </c>
    </row>
    <row r="25" spans="1:18" ht="12.75">
      <c r="A25" s="293"/>
      <c r="B25" s="302" t="s">
        <v>180</v>
      </c>
      <c r="C25" s="303"/>
      <c r="D25" s="304"/>
      <c r="E25" s="304"/>
      <c r="F25" s="304">
        <v>0</v>
      </c>
      <c r="G25" s="304"/>
      <c r="H25" s="304"/>
      <c r="I25" s="303">
        <v>0</v>
      </c>
      <c r="J25" s="303"/>
      <c r="K25" s="304"/>
      <c r="L25" s="304"/>
      <c r="M25" s="304"/>
      <c r="N25" s="304"/>
      <c r="O25" s="304"/>
      <c r="P25" s="304"/>
      <c r="Q25" s="303"/>
      <c r="R25" s="305">
        <v>0</v>
      </c>
    </row>
    <row r="26" spans="1:18" ht="12.75">
      <c r="A26" s="293"/>
      <c r="B26" s="302" t="s">
        <v>340</v>
      </c>
      <c r="C26" s="303"/>
      <c r="D26" s="304"/>
      <c r="E26" s="304"/>
      <c r="F26" s="304">
        <v>21120248.77</v>
      </c>
      <c r="G26" s="304"/>
      <c r="H26" s="304"/>
      <c r="I26" s="303">
        <v>21120248.77</v>
      </c>
      <c r="J26" s="303"/>
      <c r="K26" s="304"/>
      <c r="L26" s="304"/>
      <c r="M26" s="304"/>
      <c r="N26" s="304"/>
      <c r="O26" s="304">
        <v>60095565.72</v>
      </c>
      <c r="P26" s="304">
        <v>24860479.89</v>
      </c>
      <c r="Q26" s="303">
        <v>84956045.61</v>
      </c>
      <c r="R26" s="305">
        <v>106076294.38</v>
      </c>
    </row>
    <row r="27" spans="1:18" ht="12.75">
      <c r="A27" s="293"/>
      <c r="B27" s="302" t="s">
        <v>348</v>
      </c>
      <c r="C27" s="303"/>
      <c r="D27" s="304"/>
      <c r="E27" s="304"/>
      <c r="F27" s="304">
        <v>4186043.02</v>
      </c>
      <c r="G27" s="304"/>
      <c r="H27" s="304"/>
      <c r="I27" s="303">
        <v>4186043.02</v>
      </c>
      <c r="J27" s="303">
        <v>44654209.879999995</v>
      </c>
      <c r="K27" s="304"/>
      <c r="L27" s="304"/>
      <c r="M27" s="304">
        <v>1903169.99</v>
      </c>
      <c r="N27" s="304"/>
      <c r="O27" s="304">
        <v>424360376.86</v>
      </c>
      <c r="P27" s="304"/>
      <c r="Q27" s="303">
        <v>470917756.73</v>
      </c>
      <c r="R27" s="305">
        <v>475103799.75</v>
      </c>
    </row>
    <row r="28" spans="1:18" ht="12.75">
      <c r="A28" s="293"/>
      <c r="B28" s="302" t="s">
        <v>394</v>
      </c>
      <c r="C28" s="303"/>
      <c r="D28" s="304">
        <v>0</v>
      </c>
      <c r="E28" s="304"/>
      <c r="F28" s="304">
        <v>0</v>
      </c>
      <c r="G28" s="304"/>
      <c r="H28" s="304"/>
      <c r="I28" s="303">
        <v>0</v>
      </c>
      <c r="J28" s="303">
        <v>0</v>
      </c>
      <c r="K28" s="304"/>
      <c r="L28" s="304">
        <v>4515831.63</v>
      </c>
      <c r="M28" s="304"/>
      <c r="N28" s="304"/>
      <c r="O28" s="304">
        <v>68153063.3</v>
      </c>
      <c r="P28" s="304">
        <v>23965087.27</v>
      </c>
      <c r="Q28" s="303">
        <v>96633982.19999999</v>
      </c>
      <c r="R28" s="305">
        <v>96633982.19999999</v>
      </c>
    </row>
    <row r="29" spans="1:18" ht="12.75">
      <c r="A29" s="293"/>
      <c r="B29" s="302" t="s">
        <v>51</v>
      </c>
      <c r="C29" s="303"/>
      <c r="D29" s="304"/>
      <c r="E29" s="304"/>
      <c r="F29" s="304"/>
      <c r="G29" s="304"/>
      <c r="H29" s="304"/>
      <c r="I29" s="303"/>
      <c r="J29" s="303">
        <v>256000000</v>
      </c>
      <c r="K29" s="304"/>
      <c r="L29" s="304"/>
      <c r="M29" s="304"/>
      <c r="N29" s="304"/>
      <c r="O29" s="304"/>
      <c r="P29" s="304"/>
      <c r="Q29" s="303">
        <v>256000000</v>
      </c>
      <c r="R29" s="305">
        <v>256000000</v>
      </c>
    </row>
    <row r="30" spans="1:18" ht="12.75">
      <c r="A30" s="293"/>
      <c r="B30" s="302" t="s">
        <v>411</v>
      </c>
      <c r="C30" s="303"/>
      <c r="D30" s="304"/>
      <c r="E30" s="304"/>
      <c r="F30" s="304"/>
      <c r="G30" s="304"/>
      <c r="H30" s="304"/>
      <c r="I30" s="303"/>
      <c r="J30" s="303"/>
      <c r="K30" s="304"/>
      <c r="L30" s="304"/>
      <c r="M30" s="304"/>
      <c r="N30" s="304"/>
      <c r="O30" s="304">
        <v>5411265</v>
      </c>
      <c r="P30" s="304"/>
      <c r="Q30" s="303">
        <v>5411265</v>
      </c>
      <c r="R30" s="305">
        <v>5411265</v>
      </c>
    </row>
    <row r="31" spans="1:18" ht="12.75">
      <c r="A31" s="293"/>
      <c r="B31" s="302" t="s">
        <v>468</v>
      </c>
      <c r="C31" s="303"/>
      <c r="D31" s="304"/>
      <c r="E31" s="304"/>
      <c r="F31" s="304"/>
      <c r="G31" s="304"/>
      <c r="H31" s="304"/>
      <c r="I31" s="303"/>
      <c r="J31" s="303"/>
      <c r="K31" s="304"/>
      <c r="L31" s="304">
        <v>2408361.35</v>
      </c>
      <c r="M31" s="304"/>
      <c r="N31" s="304"/>
      <c r="O31" s="304">
        <v>4908703.33</v>
      </c>
      <c r="P31" s="304"/>
      <c r="Q31" s="303">
        <v>7317064.68</v>
      </c>
      <c r="R31" s="305">
        <v>7317064.68</v>
      </c>
    </row>
    <row r="32" spans="1:18" ht="12.75">
      <c r="A32" s="293"/>
      <c r="B32" s="302" t="s">
        <v>537</v>
      </c>
      <c r="C32" s="303"/>
      <c r="D32" s="304"/>
      <c r="E32" s="304"/>
      <c r="F32" s="304"/>
      <c r="G32" s="304"/>
      <c r="H32" s="304">
        <v>4209217.31</v>
      </c>
      <c r="I32" s="303">
        <v>4209217.31</v>
      </c>
      <c r="J32" s="303"/>
      <c r="K32" s="304"/>
      <c r="L32" s="304"/>
      <c r="M32" s="304"/>
      <c r="N32" s="304"/>
      <c r="O32" s="304"/>
      <c r="P32" s="304"/>
      <c r="Q32" s="303"/>
      <c r="R32" s="305">
        <v>4209217.31</v>
      </c>
    </row>
    <row r="33" spans="1:18" ht="12.75">
      <c r="A33" s="295" t="s">
        <v>687</v>
      </c>
      <c r="B33" s="290"/>
      <c r="C33" s="296">
        <v>14656950.086</v>
      </c>
      <c r="D33" s="298">
        <v>0</v>
      </c>
      <c r="E33" s="298"/>
      <c r="F33" s="298">
        <v>25306291.79</v>
      </c>
      <c r="G33" s="298"/>
      <c r="H33" s="298">
        <v>4209217.31</v>
      </c>
      <c r="I33" s="296">
        <v>44172459.186000004</v>
      </c>
      <c r="J33" s="296">
        <v>300654209.88</v>
      </c>
      <c r="K33" s="298"/>
      <c r="L33" s="298">
        <v>6924192.98</v>
      </c>
      <c r="M33" s="298">
        <v>1903169.99</v>
      </c>
      <c r="N33" s="298">
        <v>142865783.56</v>
      </c>
      <c r="O33" s="298">
        <v>844841461.0699999</v>
      </c>
      <c r="P33" s="298">
        <v>48825567.16</v>
      </c>
      <c r="Q33" s="296">
        <v>1346014384.64</v>
      </c>
      <c r="R33" s="297">
        <v>1390186843.826</v>
      </c>
    </row>
    <row r="34" spans="1:18" ht="12.75">
      <c r="A34" s="306" t="s">
        <v>655</v>
      </c>
      <c r="B34" s="307"/>
      <c r="C34" s="308">
        <v>113477975.237</v>
      </c>
      <c r="D34" s="309">
        <v>2120842.412</v>
      </c>
      <c r="E34" s="309">
        <v>102090372.53</v>
      </c>
      <c r="F34" s="309">
        <v>144593768.838</v>
      </c>
      <c r="G34" s="309">
        <v>3040148.519</v>
      </c>
      <c r="H34" s="309">
        <v>4209217.31</v>
      </c>
      <c r="I34" s="308">
        <v>369532324.846</v>
      </c>
      <c r="J34" s="308">
        <v>300654209.88</v>
      </c>
      <c r="K34" s="309">
        <v>76922769.11</v>
      </c>
      <c r="L34" s="309">
        <v>40511924.160000004</v>
      </c>
      <c r="M34" s="309">
        <v>1903169.99</v>
      </c>
      <c r="N34" s="309">
        <v>159766682.82</v>
      </c>
      <c r="O34" s="309">
        <v>1900739765.84</v>
      </c>
      <c r="P34" s="309">
        <v>48825567.16</v>
      </c>
      <c r="Q34" s="308">
        <v>2529324088.9599996</v>
      </c>
      <c r="R34" s="310">
        <v>2898856413.8059998</v>
      </c>
    </row>
  </sheetData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3:L11"/>
  <sheetViews>
    <sheetView zoomScalePageLayoutView="0" workbookViewId="0" topLeftCell="A1">
      <selection activeCell="A3" sqref="A3:N42"/>
    </sheetView>
  </sheetViews>
  <sheetFormatPr defaultColWidth="9.140625" defaultRowHeight="12.75"/>
  <cols>
    <col min="1" max="1" width="20.8515625" style="0" customWidth="1"/>
    <col min="2" max="2" width="12.57421875" style="0" customWidth="1"/>
    <col min="3" max="11" width="24.28125" style="0" bestFit="1" customWidth="1"/>
    <col min="12" max="12" width="10.57421875" style="0" bestFit="1" customWidth="1"/>
    <col min="13" max="16" width="22.8515625" style="0" bestFit="1" customWidth="1"/>
    <col min="17" max="17" width="9.57421875" style="0" customWidth="1"/>
    <col min="18" max="18" width="10.57421875" style="0" customWidth="1"/>
    <col min="19" max="19" width="12.00390625" style="0" bestFit="1" customWidth="1"/>
  </cols>
  <sheetData>
    <row r="3" spans="1:12" ht="12.75">
      <c r="A3" s="64" t="s">
        <v>1066</v>
      </c>
      <c r="B3" s="54"/>
      <c r="C3" s="64" t="s">
        <v>211</v>
      </c>
      <c r="D3" s="54"/>
      <c r="E3" s="54"/>
      <c r="F3" s="54"/>
      <c r="G3" s="54"/>
      <c r="H3" s="54"/>
      <c r="I3" s="54"/>
      <c r="J3" s="54"/>
      <c r="K3" s="54"/>
      <c r="L3" s="55"/>
    </row>
    <row r="4" spans="1:12" ht="12.75">
      <c r="A4" s="64" t="s">
        <v>645</v>
      </c>
      <c r="B4" s="64" t="s">
        <v>628</v>
      </c>
      <c r="C4" s="65" t="s">
        <v>237</v>
      </c>
      <c r="D4" s="68" t="s">
        <v>52</v>
      </c>
      <c r="E4" s="68" t="s">
        <v>235</v>
      </c>
      <c r="F4" s="68" t="s">
        <v>168</v>
      </c>
      <c r="G4" s="68" t="s">
        <v>169</v>
      </c>
      <c r="H4" s="68" t="s">
        <v>155</v>
      </c>
      <c r="I4" s="68" t="s">
        <v>712</v>
      </c>
      <c r="J4" s="68" t="s">
        <v>289</v>
      </c>
      <c r="K4" s="68" t="s">
        <v>1041</v>
      </c>
      <c r="L4" s="108" t="s">
        <v>655</v>
      </c>
    </row>
    <row r="5" spans="1:12" ht="12.75">
      <c r="A5" s="65" t="s">
        <v>653</v>
      </c>
      <c r="B5" s="65" t="s">
        <v>630</v>
      </c>
      <c r="C5" s="106">
        <v>98821025.15100001</v>
      </c>
      <c r="D5" s="107"/>
      <c r="E5" s="107">
        <v>2120842.412</v>
      </c>
      <c r="F5" s="107"/>
      <c r="G5" s="107"/>
      <c r="H5" s="107">
        <v>102090372.53</v>
      </c>
      <c r="I5" s="107">
        <v>119287477.04799998</v>
      </c>
      <c r="J5" s="107">
        <v>3040148.519</v>
      </c>
      <c r="K5" s="107"/>
      <c r="L5" s="108">
        <v>325359865.65999997</v>
      </c>
    </row>
    <row r="6" spans="1:12" ht="12.75">
      <c r="A6" s="56"/>
      <c r="B6" s="57" t="s">
        <v>629</v>
      </c>
      <c r="C6" s="109"/>
      <c r="D6" s="110">
        <v>76922769.11</v>
      </c>
      <c r="E6" s="110">
        <v>33587731.18</v>
      </c>
      <c r="F6" s="110"/>
      <c r="G6" s="110">
        <v>16900899.26</v>
      </c>
      <c r="H6" s="110"/>
      <c r="I6" s="110">
        <v>1055898304.7700002</v>
      </c>
      <c r="J6" s="110">
        <v>0</v>
      </c>
      <c r="K6" s="110"/>
      <c r="L6" s="111">
        <v>1183309704.3200002</v>
      </c>
    </row>
    <row r="7" spans="1:12" ht="12.75">
      <c r="A7" s="65" t="s">
        <v>686</v>
      </c>
      <c r="B7" s="54"/>
      <c r="C7" s="106">
        <v>98821025.15100001</v>
      </c>
      <c r="D7" s="107">
        <v>76922769.11</v>
      </c>
      <c r="E7" s="107">
        <v>35708573.592</v>
      </c>
      <c r="F7" s="107"/>
      <c r="G7" s="107">
        <v>16900899.26</v>
      </c>
      <c r="H7" s="107">
        <v>102090372.53</v>
      </c>
      <c r="I7" s="107">
        <v>1175185781.8180003</v>
      </c>
      <c r="J7" s="107">
        <v>3040148.519</v>
      </c>
      <c r="K7" s="107"/>
      <c r="L7" s="108">
        <v>1508669569.98</v>
      </c>
    </row>
    <row r="8" spans="1:12" ht="12.75">
      <c r="A8" s="65" t="s">
        <v>648</v>
      </c>
      <c r="B8" s="65" t="s">
        <v>630</v>
      </c>
      <c r="C8" s="106">
        <v>14656950.086</v>
      </c>
      <c r="D8" s="107"/>
      <c r="E8" s="107">
        <v>0</v>
      </c>
      <c r="F8" s="107"/>
      <c r="G8" s="107"/>
      <c r="H8" s="107"/>
      <c r="I8" s="107">
        <v>25306291.79</v>
      </c>
      <c r="J8" s="107"/>
      <c r="K8" s="107">
        <v>4209217.31</v>
      </c>
      <c r="L8" s="108">
        <v>44172459.186000004</v>
      </c>
    </row>
    <row r="9" spans="1:12" ht="12.75">
      <c r="A9" s="56"/>
      <c r="B9" s="57" t="s">
        <v>629</v>
      </c>
      <c r="C9" s="109">
        <v>300654209.88</v>
      </c>
      <c r="D9" s="110"/>
      <c r="E9" s="110">
        <v>6924192.98</v>
      </c>
      <c r="F9" s="110">
        <v>1903169.99</v>
      </c>
      <c r="G9" s="110">
        <v>142865783.56</v>
      </c>
      <c r="H9" s="110"/>
      <c r="I9" s="110">
        <v>844841461.0699999</v>
      </c>
      <c r="J9" s="110">
        <v>48825567.16</v>
      </c>
      <c r="K9" s="110"/>
      <c r="L9" s="111">
        <v>1346014384.64</v>
      </c>
    </row>
    <row r="10" spans="1:12" ht="12.75">
      <c r="A10" s="65" t="s">
        <v>687</v>
      </c>
      <c r="B10" s="54"/>
      <c r="C10" s="106">
        <v>315311159.966</v>
      </c>
      <c r="D10" s="107"/>
      <c r="E10" s="107">
        <v>6924192.98</v>
      </c>
      <c r="F10" s="107">
        <v>1903169.99</v>
      </c>
      <c r="G10" s="107">
        <v>142865783.56</v>
      </c>
      <c r="H10" s="107"/>
      <c r="I10" s="107">
        <v>870147752.8599999</v>
      </c>
      <c r="J10" s="107">
        <v>48825567.16</v>
      </c>
      <c r="K10" s="107">
        <v>4209217.31</v>
      </c>
      <c r="L10" s="108">
        <v>1390186843.8260002</v>
      </c>
    </row>
    <row r="11" spans="1:12" ht="12.75">
      <c r="A11" s="103" t="s">
        <v>655</v>
      </c>
      <c r="B11" s="104"/>
      <c r="C11" s="112">
        <v>414132185.117</v>
      </c>
      <c r="D11" s="113">
        <v>76922769.11</v>
      </c>
      <c r="E11" s="113">
        <v>42632766.572</v>
      </c>
      <c r="F11" s="113">
        <v>1903169.99</v>
      </c>
      <c r="G11" s="113">
        <v>159766682.82</v>
      </c>
      <c r="H11" s="113">
        <v>102090372.53</v>
      </c>
      <c r="I11" s="113">
        <v>2045333534.6780002</v>
      </c>
      <c r="J11" s="113">
        <v>51865715.679</v>
      </c>
      <c r="K11" s="113">
        <v>4209217.31</v>
      </c>
      <c r="L11" s="114">
        <v>2898856413.806</v>
      </c>
    </row>
  </sheetData>
  <sheetProtection/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3:L32"/>
  <sheetViews>
    <sheetView zoomScalePageLayoutView="0" workbookViewId="0" topLeftCell="A1">
      <selection activeCell="A3" sqref="A3:N42"/>
    </sheetView>
  </sheetViews>
  <sheetFormatPr defaultColWidth="9.140625" defaultRowHeight="12.75"/>
  <cols>
    <col min="1" max="1" width="20.8515625" style="0" customWidth="1"/>
    <col min="2" max="2" width="14.140625" style="0" customWidth="1"/>
    <col min="3" max="3" width="22.8515625" style="0" bestFit="1" customWidth="1"/>
    <col min="4" max="4" width="22.8515625" style="0" customWidth="1"/>
    <col min="5" max="8" width="22.8515625" style="0" bestFit="1" customWidth="1"/>
    <col min="9" max="9" width="22.8515625" style="0" customWidth="1"/>
    <col min="10" max="11" width="22.8515625" style="0" bestFit="1" customWidth="1"/>
    <col min="12" max="12" width="10.57421875" style="0" customWidth="1"/>
    <col min="13" max="13" width="10.57421875" style="0" bestFit="1" customWidth="1"/>
    <col min="14" max="16" width="22.8515625" style="0" bestFit="1" customWidth="1"/>
    <col min="17" max="17" width="9.57421875" style="0" customWidth="1"/>
    <col min="18" max="18" width="10.57421875" style="0" customWidth="1"/>
    <col min="19" max="19" width="12.00390625" style="0" bestFit="1" customWidth="1"/>
  </cols>
  <sheetData>
    <row r="3" spans="1:12" ht="12.75">
      <c r="A3" s="64" t="s">
        <v>925</v>
      </c>
      <c r="B3" s="54"/>
      <c r="C3" s="64" t="s">
        <v>211</v>
      </c>
      <c r="D3" s="54"/>
      <c r="E3" s="54"/>
      <c r="F3" s="54"/>
      <c r="G3" s="54"/>
      <c r="H3" s="54"/>
      <c r="I3" s="54"/>
      <c r="J3" s="54"/>
      <c r="K3" s="54"/>
      <c r="L3" s="55"/>
    </row>
    <row r="4" spans="1:12" ht="12.75">
      <c r="A4" s="64" t="s">
        <v>645</v>
      </c>
      <c r="B4" s="64" t="s">
        <v>728</v>
      </c>
      <c r="C4" s="65" t="s">
        <v>592</v>
      </c>
      <c r="D4" s="68" t="s">
        <v>237</v>
      </c>
      <c r="E4" s="68" t="s">
        <v>52</v>
      </c>
      <c r="F4" s="68" t="s">
        <v>235</v>
      </c>
      <c r="G4" s="68" t="s">
        <v>168</v>
      </c>
      <c r="H4" s="68" t="s">
        <v>169</v>
      </c>
      <c r="I4" s="68" t="s">
        <v>155</v>
      </c>
      <c r="J4" s="68" t="s">
        <v>712</v>
      </c>
      <c r="K4" s="68" t="s">
        <v>289</v>
      </c>
      <c r="L4" s="108" t="s">
        <v>655</v>
      </c>
    </row>
    <row r="5" spans="1:12" ht="12.75">
      <c r="A5" s="65" t="s">
        <v>653</v>
      </c>
      <c r="B5" s="65" t="s">
        <v>496</v>
      </c>
      <c r="C5" s="106"/>
      <c r="D5" s="107"/>
      <c r="E5" s="107"/>
      <c r="F5" s="107"/>
      <c r="G5" s="107"/>
      <c r="H5" s="107"/>
      <c r="I5" s="107"/>
      <c r="J5" s="107">
        <v>0</v>
      </c>
      <c r="K5" s="107"/>
      <c r="L5" s="108">
        <v>0</v>
      </c>
    </row>
    <row r="6" spans="1:12" ht="12.75">
      <c r="A6" s="56"/>
      <c r="B6" s="57" t="s">
        <v>632</v>
      </c>
      <c r="C6" s="109"/>
      <c r="D6" s="110"/>
      <c r="E6" s="110"/>
      <c r="F6" s="110"/>
      <c r="G6" s="110"/>
      <c r="H6" s="110"/>
      <c r="I6" s="110"/>
      <c r="J6" s="110">
        <v>0</v>
      </c>
      <c r="K6" s="110"/>
      <c r="L6" s="111">
        <v>0</v>
      </c>
    </row>
    <row r="7" spans="1:12" ht="12.75">
      <c r="A7" s="56"/>
      <c r="B7" s="57" t="s">
        <v>631</v>
      </c>
      <c r="C7" s="109"/>
      <c r="D7" s="110"/>
      <c r="E7" s="110"/>
      <c r="F7" s="110">
        <v>10085535.33</v>
      </c>
      <c r="G7" s="110"/>
      <c r="H7" s="110"/>
      <c r="I7" s="110"/>
      <c r="J7" s="110">
        <v>87438283.62</v>
      </c>
      <c r="K7" s="110"/>
      <c r="L7" s="111">
        <v>97523818.95</v>
      </c>
    </row>
    <row r="8" spans="1:12" ht="12.75">
      <c r="A8" s="56"/>
      <c r="B8" s="57" t="s">
        <v>319</v>
      </c>
      <c r="C8" s="109"/>
      <c r="D8" s="110"/>
      <c r="E8" s="110"/>
      <c r="F8" s="110"/>
      <c r="G8" s="110"/>
      <c r="H8" s="110"/>
      <c r="I8" s="110"/>
      <c r="J8" s="110">
        <v>12777750.01</v>
      </c>
      <c r="K8" s="110"/>
      <c r="L8" s="111">
        <v>12777750.01</v>
      </c>
    </row>
    <row r="9" spans="1:12" ht="12.75">
      <c r="A9" s="56"/>
      <c r="B9" s="57" t="s">
        <v>327</v>
      </c>
      <c r="C9" s="109"/>
      <c r="D9" s="110"/>
      <c r="E9" s="110"/>
      <c r="F9" s="110">
        <v>593649.324</v>
      </c>
      <c r="G9" s="110"/>
      <c r="H9" s="110"/>
      <c r="I9" s="110"/>
      <c r="J9" s="110">
        <v>13408721.78</v>
      </c>
      <c r="K9" s="110"/>
      <c r="L9" s="111">
        <v>14002371.103999998</v>
      </c>
    </row>
    <row r="10" spans="1:12" ht="12.75">
      <c r="A10" s="56"/>
      <c r="B10" s="57" t="s">
        <v>421</v>
      </c>
      <c r="C10" s="109"/>
      <c r="D10" s="110"/>
      <c r="E10" s="110"/>
      <c r="F10" s="110"/>
      <c r="G10" s="110"/>
      <c r="H10" s="110"/>
      <c r="I10" s="110"/>
      <c r="J10" s="110">
        <v>13296500.08</v>
      </c>
      <c r="K10" s="110"/>
      <c r="L10" s="111">
        <v>13296500.08</v>
      </c>
    </row>
    <row r="11" spans="1:12" ht="12.75">
      <c r="A11" s="56"/>
      <c r="B11" s="57" t="s">
        <v>426</v>
      </c>
      <c r="C11" s="109"/>
      <c r="D11" s="110"/>
      <c r="E11" s="110"/>
      <c r="F11" s="110"/>
      <c r="G11" s="110"/>
      <c r="H11" s="110">
        <v>2340979.06</v>
      </c>
      <c r="I11" s="110"/>
      <c r="J11" s="110">
        <v>12009149.149999999</v>
      </c>
      <c r="K11" s="110">
        <v>0</v>
      </c>
      <c r="L11" s="111">
        <v>14350128.209999999</v>
      </c>
    </row>
    <row r="12" spans="1:12" ht="12.75">
      <c r="A12" s="56"/>
      <c r="B12" s="57" t="s">
        <v>448</v>
      </c>
      <c r="C12" s="109"/>
      <c r="D12" s="110"/>
      <c r="E12" s="110"/>
      <c r="F12" s="110"/>
      <c r="G12" s="110"/>
      <c r="H12" s="110"/>
      <c r="I12" s="110"/>
      <c r="J12" s="110">
        <v>832154.9199999999</v>
      </c>
      <c r="K12" s="110"/>
      <c r="L12" s="111">
        <v>832154.9199999999</v>
      </c>
    </row>
    <row r="13" spans="1:12" ht="12.75">
      <c r="A13" s="56"/>
      <c r="B13" s="57" t="s">
        <v>453</v>
      </c>
      <c r="C13" s="109"/>
      <c r="D13" s="110"/>
      <c r="E13" s="110"/>
      <c r="F13" s="110">
        <v>976821.45</v>
      </c>
      <c r="G13" s="110"/>
      <c r="H13" s="110"/>
      <c r="I13" s="110"/>
      <c r="J13" s="110">
        <v>5178835.220000001</v>
      </c>
      <c r="K13" s="110"/>
      <c r="L13" s="111">
        <v>6155656.670000001</v>
      </c>
    </row>
    <row r="14" spans="1:12" ht="12.75">
      <c r="A14" s="56"/>
      <c r="B14" s="57" t="s">
        <v>544</v>
      </c>
      <c r="C14" s="109"/>
      <c r="D14" s="110"/>
      <c r="E14" s="110"/>
      <c r="F14" s="110"/>
      <c r="G14" s="110"/>
      <c r="H14" s="110"/>
      <c r="I14" s="110"/>
      <c r="J14" s="110">
        <v>0</v>
      </c>
      <c r="K14" s="110"/>
      <c r="L14" s="111">
        <v>0</v>
      </c>
    </row>
    <row r="15" spans="1:12" ht="12.75">
      <c r="A15" s="56"/>
      <c r="B15" s="57" t="s">
        <v>586</v>
      </c>
      <c r="C15" s="109"/>
      <c r="D15" s="110"/>
      <c r="E15" s="110"/>
      <c r="F15" s="110"/>
      <c r="G15" s="110"/>
      <c r="H15" s="110"/>
      <c r="I15" s="110"/>
      <c r="J15" s="110">
        <v>0</v>
      </c>
      <c r="K15" s="110"/>
      <c r="L15" s="111">
        <v>0</v>
      </c>
    </row>
    <row r="16" spans="1:12" ht="12.75">
      <c r="A16" s="56"/>
      <c r="B16" s="57" t="s">
        <v>487</v>
      </c>
      <c r="C16" s="109"/>
      <c r="D16" s="110"/>
      <c r="E16" s="110">
        <v>0</v>
      </c>
      <c r="F16" s="110">
        <v>0</v>
      </c>
      <c r="G16" s="110"/>
      <c r="H16" s="110"/>
      <c r="I16" s="110"/>
      <c r="J16" s="110">
        <v>1734288.44</v>
      </c>
      <c r="K16" s="110">
        <v>0</v>
      </c>
      <c r="L16" s="111">
        <v>1734288.44</v>
      </c>
    </row>
    <row r="17" spans="1:12" ht="12.75">
      <c r="A17" s="56"/>
      <c r="B17" s="57" t="s">
        <v>761</v>
      </c>
      <c r="C17" s="109"/>
      <c r="D17" s="110">
        <v>46855050.215</v>
      </c>
      <c r="E17" s="110"/>
      <c r="F17" s="110"/>
      <c r="G17" s="110"/>
      <c r="H17" s="110"/>
      <c r="I17" s="110"/>
      <c r="J17" s="110">
        <v>5634434.358</v>
      </c>
      <c r="K17" s="110"/>
      <c r="L17" s="111">
        <v>52489484.57300001</v>
      </c>
    </row>
    <row r="18" spans="1:12" ht="12.75">
      <c r="A18" s="56"/>
      <c r="B18" s="57" t="s">
        <v>633</v>
      </c>
      <c r="C18" s="109"/>
      <c r="D18" s="110"/>
      <c r="E18" s="110">
        <v>0</v>
      </c>
      <c r="F18" s="110"/>
      <c r="G18" s="110"/>
      <c r="H18" s="110"/>
      <c r="I18" s="110">
        <v>21204924.099999998</v>
      </c>
      <c r="J18" s="110">
        <v>1661683.36</v>
      </c>
      <c r="K18" s="110"/>
      <c r="L18" s="111">
        <v>22866607.459999997</v>
      </c>
    </row>
    <row r="19" spans="1:12" ht="12.75">
      <c r="A19" s="65" t="s">
        <v>686</v>
      </c>
      <c r="B19" s="54"/>
      <c r="C19" s="106"/>
      <c r="D19" s="107">
        <v>46855050.215</v>
      </c>
      <c r="E19" s="107">
        <v>0</v>
      </c>
      <c r="F19" s="107">
        <v>11656006.103999998</v>
      </c>
      <c r="G19" s="107"/>
      <c r="H19" s="107">
        <v>2340979.06</v>
      </c>
      <c r="I19" s="107">
        <v>21204924.099999998</v>
      </c>
      <c r="J19" s="107">
        <v>153971800.93800002</v>
      </c>
      <c r="K19" s="107">
        <v>0</v>
      </c>
      <c r="L19" s="108">
        <v>236028760.41700003</v>
      </c>
    </row>
    <row r="20" spans="1:12" ht="12.75">
      <c r="A20" s="65" t="s">
        <v>648</v>
      </c>
      <c r="B20" s="65" t="s">
        <v>216</v>
      </c>
      <c r="C20" s="106"/>
      <c r="D20" s="107">
        <v>0</v>
      </c>
      <c r="E20" s="107"/>
      <c r="F20" s="107"/>
      <c r="G20" s="107"/>
      <c r="H20" s="107">
        <v>37989558.51</v>
      </c>
      <c r="I20" s="107"/>
      <c r="J20" s="107">
        <v>54214521.07999999</v>
      </c>
      <c r="K20" s="107"/>
      <c r="L20" s="108">
        <v>92204079.58999999</v>
      </c>
    </row>
    <row r="21" spans="1:12" ht="12.75">
      <c r="A21" s="56"/>
      <c r="B21" s="57" t="s">
        <v>314</v>
      </c>
      <c r="C21" s="109"/>
      <c r="D21" s="110"/>
      <c r="E21" s="110"/>
      <c r="F21" s="110"/>
      <c r="G21" s="110"/>
      <c r="H21" s="110"/>
      <c r="I21" s="110"/>
      <c r="J21" s="110">
        <v>0</v>
      </c>
      <c r="K21" s="110"/>
      <c r="L21" s="111">
        <v>0</v>
      </c>
    </row>
    <row r="22" spans="1:12" ht="12.75">
      <c r="A22" s="56"/>
      <c r="B22" s="57" t="s">
        <v>508</v>
      </c>
      <c r="C22" s="109"/>
      <c r="D22" s="110">
        <v>0</v>
      </c>
      <c r="E22" s="110"/>
      <c r="F22" s="110"/>
      <c r="G22" s="110"/>
      <c r="H22" s="110"/>
      <c r="I22" s="110"/>
      <c r="J22" s="110">
        <v>0</v>
      </c>
      <c r="K22" s="110"/>
      <c r="L22" s="111">
        <v>0</v>
      </c>
    </row>
    <row r="23" spans="1:12" ht="12.75">
      <c r="A23" s="56"/>
      <c r="B23" s="57" t="s">
        <v>180</v>
      </c>
      <c r="C23" s="109"/>
      <c r="D23" s="110"/>
      <c r="E23" s="110"/>
      <c r="F23" s="110"/>
      <c r="G23" s="110"/>
      <c r="H23" s="110"/>
      <c r="I23" s="110"/>
      <c r="J23" s="110">
        <v>0</v>
      </c>
      <c r="K23" s="110"/>
      <c r="L23" s="111">
        <v>0</v>
      </c>
    </row>
    <row r="24" spans="1:12" ht="12.75">
      <c r="A24" s="56"/>
      <c r="B24" s="57" t="s">
        <v>340</v>
      </c>
      <c r="C24" s="109"/>
      <c r="D24" s="110"/>
      <c r="E24" s="110"/>
      <c r="F24" s="110"/>
      <c r="G24" s="110"/>
      <c r="H24" s="110"/>
      <c r="I24" s="110"/>
      <c r="J24" s="110">
        <v>13081249.1</v>
      </c>
      <c r="K24" s="110">
        <v>8621228.84</v>
      </c>
      <c r="L24" s="111">
        <v>21702477.939999998</v>
      </c>
    </row>
    <row r="25" spans="1:12" ht="12.75">
      <c r="A25" s="56"/>
      <c r="B25" s="57" t="s">
        <v>348</v>
      </c>
      <c r="C25" s="109"/>
      <c r="D25" s="110">
        <v>0</v>
      </c>
      <c r="E25" s="110"/>
      <c r="F25" s="110"/>
      <c r="G25" s="110">
        <v>177400</v>
      </c>
      <c r="H25" s="110"/>
      <c r="I25" s="110"/>
      <c r="J25" s="110">
        <v>61285434.61</v>
      </c>
      <c r="K25" s="110"/>
      <c r="L25" s="111">
        <v>61462834.61</v>
      </c>
    </row>
    <row r="26" spans="1:12" ht="12.75">
      <c r="A26" s="56"/>
      <c r="B26" s="57" t="s">
        <v>394</v>
      </c>
      <c r="C26" s="109"/>
      <c r="D26" s="110">
        <v>0</v>
      </c>
      <c r="E26" s="110"/>
      <c r="F26" s="110">
        <v>981762.09</v>
      </c>
      <c r="G26" s="110"/>
      <c r="H26" s="110"/>
      <c r="I26" s="110"/>
      <c r="J26" s="110">
        <v>50405015.43</v>
      </c>
      <c r="K26" s="110">
        <v>0</v>
      </c>
      <c r="L26" s="111">
        <v>51386777.52</v>
      </c>
    </row>
    <row r="27" spans="1:12" ht="12.75">
      <c r="A27" s="56"/>
      <c r="B27" s="57" t="s">
        <v>51</v>
      </c>
      <c r="C27" s="109"/>
      <c r="D27" s="110">
        <v>132850000.23</v>
      </c>
      <c r="E27" s="110"/>
      <c r="F27" s="110"/>
      <c r="G27" s="110"/>
      <c r="H27" s="110"/>
      <c r="I27" s="110"/>
      <c r="J27" s="110"/>
      <c r="K27" s="110"/>
      <c r="L27" s="111">
        <v>132850000.23</v>
      </c>
    </row>
    <row r="28" spans="1:12" ht="12.75">
      <c r="A28" s="56"/>
      <c r="B28" s="57" t="s">
        <v>411</v>
      </c>
      <c r="C28" s="109"/>
      <c r="D28" s="110"/>
      <c r="E28" s="110"/>
      <c r="F28" s="110"/>
      <c r="G28" s="110"/>
      <c r="H28" s="110"/>
      <c r="I28" s="110"/>
      <c r="J28" s="110">
        <v>2255594.02</v>
      </c>
      <c r="K28" s="110"/>
      <c r="L28" s="111">
        <v>2255594.02</v>
      </c>
    </row>
    <row r="29" spans="1:12" ht="12.75">
      <c r="A29" s="56"/>
      <c r="B29" s="57" t="s">
        <v>468</v>
      </c>
      <c r="C29" s="109"/>
      <c r="D29" s="110"/>
      <c r="E29" s="110"/>
      <c r="F29" s="110">
        <v>0</v>
      </c>
      <c r="G29" s="110"/>
      <c r="H29" s="110"/>
      <c r="I29" s="110"/>
      <c r="J29" s="110">
        <v>13042906.96</v>
      </c>
      <c r="K29" s="110"/>
      <c r="L29" s="111">
        <v>13042906.96</v>
      </c>
    </row>
    <row r="30" spans="1:12" ht="12.75">
      <c r="A30" s="56"/>
      <c r="B30" s="57" t="s">
        <v>537</v>
      </c>
      <c r="C30" s="109">
        <v>551892.96</v>
      </c>
      <c r="D30" s="110"/>
      <c r="E30" s="110"/>
      <c r="F30" s="110"/>
      <c r="G30" s="110"/>
      <c r="H30" s="110"/>
      <c r="I30" s="110"/>
      <c r="J30" s="110"/>
      <c r="K30" s="110"/>
      <c r="L30" s="111">
        <v>551892.96</v>
      </c>
    </row>
    <row r="31" spans="1:12" ht="12.75">
      <c r="A31" s="65" t="s">
        <v>687</v>
      </c>
      <c r="B31" s="54"/>
      <c r="C31" s="106">
        <v>551892.96</v>
      </c>
      <c r="D31" s="107">
        <v>132850000.23</v>
      </c>
      <c r="E31" s="107"/>
      <c r="F31" s="107">
        <v>981762.09</v>
      </c>
      <c r="G31" s="107">
        <v>177400</v>
      </c>
      <c r="H31" s="107">
        <v>37989558.51</v>
      </c>
      <c r="I31" s="107"/>
      <c r="J31" s="107">
        <v>194284721.20000002</v>
      </c>
      <c r="K31" s="107">
        <v>8621228.84</v>
      </c>
      <c r="L31" s="108">
        <v>375456563.8299999</v>
      </c>
    </row>
    <row r="32" spans="1:12" ht="12.75">
      <c r="A32" s="103" t="s">
        <v>655</v>
      </c>
      <c r="B32" s="104"/>
      <c r="C32" s="112">
        <v>551892.96</v>
      </c>
      <c r="D32" s="113">
        <v>179705050.445</v>
      </c>
      <c r="E32" s="113">
        <v>0</v>
      </c>
      <c r="F32" s="113">
        <v>12637768.193999998</v>
      </c>
      <c r="G32" s="113">
        <v>177400</v>
      </c>
      <c r="H32" s="113">
        <v>40330537.57</v>
      </c>
      <c r="I32" s="113">
        <v>21204924.099999998</v>
      </c>
      <c r="J32" s="113">
        <v>348256522.13799995</v>
      </c>
      <c r="K32" s="113">
        <v>8621228.84</v>
      </c>
      <c r="L32" s="114">
        <v>611485324.2470001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3"/>
  <sheetViews>
    <sheetView view="pageBreakPreview" zoomScaleSheetLayoutView="100" zoomScalePageLayoutView="0" workbookViewId="0" topLeftCell="A1">
      <selection activeCell="A17" sqref="A17"/>
    </sheetView>
  </sheetViews>
  <sheetFormatPr defaultColWidth="9.140625" defaultRowHeight="12.75"/>
  <cols>
    <col min="1" max="1" width="39.57421875" style="11" customWidth="1"/>
    <col min="2" max="2" width="14.140625" style="11" customWidth="1"/>
    <col min="3" max="4" width="16.140625" style="11" customWidth="1"/>
    <col min="5" max="5" width="11.7109375" style="11" customWidth="1"/>
    <col min="6" max="6" width="9.28125" style="11" bestFit="1" customWidth="1"/>
    <col min="7" max="7" width="15.00390625" style="11" bestFit="1" customWidth="1"/>
    <col min="8" max="16384" width="9.140625" style="11" customWidth="1"/>
  </cols>
  <sheetData>
    <row r="1" spans="1:5" ht="25.5" customHeight="1">
      <c r="A1" s="381" t="s">
        <v>683</v>
      </c>
      <c r="B1" s="382"/>
      <c r="C1" s="382"/>
      <c r="D1" s="382"/>
      <c r="E1" s="383"/>
    </row>
    <row r="2" spans="1:5" ht="29.25" customHeight="1">
      <c r="A2" s="384" t="s">
        <v>684</v>
      </c>
      <c r="B2" s="385"/>
      <c r="C2" s="385"/>
      <c r="D2" s="385"/>
      <c r="E2" s="386"/>
    </row>
    <row r="3" spans="1:9" ht="30" customHeight="1">
      <c r="A3" s="387" t="s">
        <v>1067</v>
      </c>
      <c r="B3" s="388"/>
      <c r="C3" s="388"/>
      <c r="D3" s="388"/>
      <c r="E3" s="388"/>
      <c r="F3" s="34"/>
      <c r="G3" s="34"/>
      <c r="H3" s="34"/>
      <c r="I3" s="34"/>
    </row>
    <row r="4" spans="1:5" ht="21" customHeight="1">
      <c r="A4" s="389" t="s">
        <v>677</v>
      </c>
      <c r="B4" s="390"/>
      <c r="C4" s="390"/>
      <c r="D4" s="390"/>
      <c r="E4" s="391"/>
    </row>
    <row r="5" spans="1:5" ht="39.75" customHeight="1" hidden="1">
      <c r="A5" s="164" t="s">
        <v>1154</v>
      </c>
      <c r="B5" s="165"/>
      <c r="C5" s="164" t="s">
        <v>685</v>
      </c>
      <c r="D5" s="165"/>
      <c r="E5" s="167"/>
    </row>
    <row r="6" spans="1:5" s="12" customFormat="1" ht="35.25" customHeight="1">
      <c r="A6" s="347" t="s">
        <v>645</v>
      </c>
      <c r="B6" s="347" t="s">
        <v>637</v>
      </c>
      <c r="C6" s="348" t="s">
        <v>630</v>
      </c>
      <c r="D6" s="348" t="s">
        <v>629</v>
      </c>
      <c r="E6" s="348" t="s">
        <v>655</v>
      </c>
    </row>
    <row r="7" spans="1:5" s="12" customFormat="1" ht="18.75" customHeight="1">
      <c r="A7" s="60" t="s">
        <v>648</v>
      </c>
      <c r="B7" s="174" t="s">
        <v>216</v>
      </c>
      <c r="C7" s="118"/>
      <c r="D7" s="125">
        <v>170816466.09104103</v>
      </c>
      <c r="E7" s="120">
        <v>170816466.09104103</v>
      </c>
    </row>
    <row r="8" spans="1:5" s="44" customFormat="1" ht="18.75" customHeight="1">
      <c r="A8" s="58"/>
      <c r="B8" s="174" t="s">
        <v>508</v>
      </c>
      <c r="C8" s="118">
        <v>19601249.942960363</v>
      </c>
      <c r="D8" s="119"/>
      <c r="E8" s="120">
        <v>19601249.942960363</v>
      </c>
    </row>
    <row r="9" spans="1:5" s="12" customFormat="1" ht="18.75" customHeight="1">
      <c r="A9" s="58"/>
      <c r="B9" s="174" t="s">
        <v>340</v>
      </c>
      <c r="C9" s="118">
        <v>39445000</v>
      </c>
      <c r="D9" s="119"/>
      <c r="E9" s="120">
        <v>39445000</v>
      </c>
    </row>
    <row r="10" spans="1:5" s="12" customFormat="1" ht="18.75" customHeight="1">
      <c r="A10" s="58"/>
      <c r="B10" s="60" t="s">
        <v>348</v>
      </c>
      <c r="C10" s="118">
        <v>10000000</v>
      </c>
      <c r="D10" s="119">
        <v>242889540.3040977</v>
      </c>
      <c r="E10" s="120">
        <v>252889540.3040977</v>
      </c>
    </row>
    <row r="11" spans="1:5" s="12" customFormat="1" ht="18.75" customHeight="1">
      <c r="A11" s="58"/>
      <c r="B11" s="174" t="s">
        <v>394</v>
      </c>
      <c r="C11" s="118"/>
      <c r="D11" s="119">
        <v>227000000</v>
      </c>
      <c r="E11" s="120">
        <v>227000000</v>
      </c>
    </row>
    <row r="12" spans="1:5" s="44" customFormat="1" ht="18.75" customHeight="1">
      <c r="A12" s="58"/>
      <c r="B12" s="60" t="s">
        <v>537</v>
      </c>
      <c r="C12" s="118">
        <v>4209217.31</v>
      </c>
      <c r="D12" s="119"/>
      <c r="E12" s="120">
        <v>4209217.31</v>
      </c>
    </row>
    <row r="13" spans="1:5" s="44" customFormat="1" ht="18.75" customHeight="1">
      <c r="A13" s="241" t="s">
        <v>687</v>
      </c>
      <c r="B13" s="242"/>
      <c r="C13" s="349">
        <v>73255467.25296037</v>
      </c>
      <c r="D13" s="349">
        <v>640706006.3951387</v>
      </c>
      <c r="E13" s="349">
        <v>713961473.6480991</v>
      </c>
    </row>
    <row r="14" spans="1:5" ht="18.75" customHeight="1">
      <c r="A14" s="66" t="s">
        <v>653</v>
      </c>
      <c r="B14" s="170" t="s">
        <v>631</v>
      </c>
      <c r="C14" s="118">
        <v>11405109.80495123</v>
      </c>
      <c r="D14" s="125">
        <v>448000000</v>
      </c>
      <c r="E14" s="120">
        <v>459405109.80495125</v>
      </c>
    </row>
    <row r="15" spans="1:5" ht="18.75" customHeight="1">
      <c r="A15" s="58"/>
      <c r="B15" s="174" t="s">
        <v>319</v>
      </c>
      <c r="C15" s="118">
        <v>457362.49866907514</v>
      </c>
      <c r="D15" s="119">
        <v>88858999.74142031</v>
      </c>
      <c r="E15" s="120">
        <v>89316362.24008939</v>
      </c>
    </row>
    <row r="16" spans="1:5" ht="18.75" customHeight="1">
      <c r="A16" s="58"/>
      <c r="B16" s="174" t="s">
        <v>327</v>
      </c>
      <c r="C16" s="118">
        <v>13067499.961973574</v>
      </c>
      <c r="D16" s="119"/>
      <c r="E16" s="120">
        <v>13067499.961973574</v>
      </c>
    </row>
    <row r="17" spans="1:5" ht="18.75" customHeight="1">
      <c r="A17" s="58"/>
      <c r="B17" s="174" t="s">
        <v>426</v>
      </c>
      <c r="C17" s="118">
        <v>28349318.64906822</v>
      </c>
      <c r="D17" s="119"/>
      <c r="E17" s="120">
        <v>28349318.64906822</v>
      </c>
    </row>
    <row r="18" spans="1:5" ht="18.75" customHeight="1">
      <c r="A18" s="58"/>
      <c r="B18" s="174" t="s">
        <v>544</v>
      </c>
      <c r="C18" s="118">
        <v>12428535.753702402</v>
      </c>
      <c r="D18" s="119"/>
      <c r="E18" s="120">
        <v>12428535.753702402</v>
      </c>
    </row>
    <row r="19" spans="1:5" ht="18.75" customHeight="1">
      <c r="A19" s="58"/>
      <c r="B19" s="60" t="s">
        <v>487</v>
      </c>
      <c r="C19" s="118"/>
      <c r="D19" s="119">
        <v>100000000</v>
      </c>
      <c r="E19" s="120">
        <v>100000000</v>
      </c>
    </row>
    <row r="20" spans="1:5" ht="18.75" customHeight="1">
      <c r="A20" s="58"/>
      <c r="B20" s="174" t="s">
        <v>761</v>
      </c>
      <c r="C20" s="118">
        <v>1173282438.1902688</v>
      </c>
      <c r="D20" s="119"/>
      <c r="E20" s="120">
        <v>1173282438.1902688</v>
      </c>
    </row>
    <row r="21" spans="1:5" ht="18.75" customHeight="1">
      <c r="A21" s="58"/>
      <c r="B21" s="174" t="s">
        <v>633</v>
      </c>
      <c r="C21" s="118">
        <v>70000000</v>
      </c>
      <c r="D21" s="119"/>
      <c r="E21" s="120">
        <v>70000000</v>
      </c>
    </row>
    <row r="22" spans="1:5" ht="18.75" customHeight="1">
      <c r="A22" s="241" t="s">
        <v>686</v>
      </c>
      <c r="B22" s="242"/>
      <c r="C22" s="349">
        <v>1308990264.8586333</v>
      </c>
      <c r="D22" s="349">
        <v>636858999.7414203</v>
      </c>
      <c r="E22" s="349">
        <v>1945849264.6000535</v>
      </c>
    </row>
    <row r="23" spans="1:5" ht="18.75" customHeight="1">
      <c r="A23" s="246" t="s">
        <v>655</v>
      </c>
      <c r="B23" s="247"/>
      <c r="C23" s="349">
        <v>1382245732.1115937</v>
      </c>
      <c r="D23" s="349">
        <v>1277565006.136559</v>
      </c>
      <c r="E23" s="349">
        <v>2659810738.2481527</v>
      </c>
    </row>
  </sheetData>
  <sheetProtection/>
  <mergeCells count="4">
    <mergeCell ref="A1:E1"/>
    <mergeCell ref="A2:E2"/>
    <mergeCell ref="A3:E3"/>
    <mergeCell ref="A4:E4"/>
  </mergeCells>
  <printOptions gridLines="1" horizontalCentered="1"/>
  <pageMargins left="0.75" right="0.75" top="0.38" bottom="0.71" header="0.17" footer="0.45"/>
  <pageSetup firstPageNumber="2" useFirstPageNumber="1" horizontalDpi="600" verticalDpi="600" orientation="landscape" paperSize="9" r:id="rId1"/>
  <headerFooter alignWithMargins="0">
    <oddFooter>&amp;L&amp;Z&amp;F&amp;R&amp;P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3:E32"/>
  <sheetViews>
    <sheetView zoomScalePageLayoutView="0" workbookViewId="0" topLeftCell="A1">
      <selection activeCell="A3" sqref="A3:N42"/>
    </sheetView>
  </sheetViews>
  <sheetFormatPr defaultColWidth="9.140625" defaultRowHeight="12.75"/>
  <cols>
    <col min="1" max="1" width="20.8515625" style="0" customWidth="1"/>
    <col min="2" max="2" width="14.140625" style="0" customWidth="1"/>
    <col min="3" max="4" width="12.57421875" style="0" bestFit="1" customWidth="1"/>
    <col min="5" max="5" width="10.57421875" style="0" bestFit="1" customWidth="1"/>
    <col min="6" max="8" width="22.8515625" style="0" bestFit="1" customWidth="1"/>
    <col min="9" max="9" width="22.8515625" style="0" customWidth="1"/>
    <col min="10" max="11" width="22.8515625" style="0" bestFit="1" customWidth="1"/>
    <col min="12" max="12" width="10.57421875" style="0" customWidth="1"/>
    <col min="13" max="13" width="10.57421875" style="0" bestFit="1" customWidth="1"/>
    <col min="14" max="16" width="22.8515625" style="0" bestFit="1" customWidth="1"/>
    <col min="17" max="17" width="9.57421875" style="0" customWidth="1"/>
    <col min="18" max="18" width="10.57421875" style="0" customWidth="1"/>
    <col min="19" max="19" width="12.00390625" style="0" bestFit="1" customWidth="1"/>
  </cols>
  <sheetData>
    <row r="3" spans="1:5" ht="12.75">
      <c r="A3" s="64" t="s">
        <v>925</v>
      </c>
      <c r="B3" s="54"/>
      <c r="C3" s="64" t="s">
        <v>628</v>
      </c>
      <c r="D3" s="54"/>
      <c r="E3" s="55"/>
    </row>
    <row r="4" spans="1:5" ht="12.75">
      <c r="A4" s="64" t="s">
        <v>645</v>
      </c>
      <c r="B4" s="64" t="s">
        <v>728</v>
      </c>
      <c r="C4" s="65" t="s">
        <v>630</v>
      </c>
      <c r="D4" s="68" t="s">
        <v>629</v>
      </c>
      <c r="E4" s="108" t="s">
        <v>655</v>
      </c>
    </row>
    <row r="5" spans="1:5" ht="12.75">
      <c r="A5" s="65" t="s">
        <v>653</v>
      </c>
      <c r="B5" s="65" t="s">
        <v>496</v>
      </c>
      <c r="C5" s="106">
        <v>0</v>
      </c>
      <c r="D5" s="107"/>
      <c r="E5" s="108">
        <v>0</v>
      </c>
    </row>
    <row r="6" spans="1:5" ht="12.75">
      <c r="A6" s="56"/>
      <c r="B6" s="57" t="s">
        <v>632</v>
      </c>
      <c r="C6" s="109">
        <v>0</v>
      </c>
      <c r="D6" s="110"/>
      <c r="E6" s="111">
        <v>0</v>
      </c>
    </row>
    <row r="7" spans="1:5" ht="12.75">
      <c r="A7" s="56"/>
      <c r="B7" s="57" t="s">
        <v>631</v>
      </c>
      <c r="C7" s="109">
        <v>0</v>
      </c>
      <c r="D7" s="110">
        <v>97523818.95</v>
      </c>
      <c r="E7" s="111">
        <v>97523818.95</v>
      </c>
    </row>
    <row r="8" spans="1:5" ht="12.75">
      <c r="A8" s="56"/>
      <c r="B8" s="57" t="s">
        <v>319</v>
      </c>
      <c r="C8" s="109">
        <v>0</v>
      </c>
      <c r="D8" s="110">
        <v>12777750.01</v>
      </c>
      <c r="E8" s="111">
        <v>12777750.01</v>
      </c>
    </row>
    <row r="9" spans="1:5" ht="12.75">
      <c r="A9" s="56"/>
      <c r="B9" s="57" t="s">
        <v>327</v>
      </c>
      <c r="C9" s="109">
        <v>8693226.514</v>
      </c>
      <c r="D9" s="110">
        <v>5309144.590000001</v>
      </c>
      <c r="E9" s="111">
        <v>14002371.104000002</v>
      </c>
    </row>
    <row r="10" spans="1:5" ht="12.75">
      <c r="A10" s="56"/>
      <c r="B10" s="57" t="s">
        <v>421</v>
      </c>
      <c r="C10" s="109"/>
      <c r="D10" s="110">
        <v>13296500.08</v>
      </c>
      <c r="E10" s="111">
        <v>13296500.08</v>
      </c>
    </row>
    <row r="11" spans="1:5" ht="12.75">
      <c r="A11" s="56"/>
      <c r="B11" s="57" t="s">
        <v>426</v>
      </c>
      <c r="C11" s="109">
        <v>0</v>
      </c>
      <c r="D11" s="110">
        <v>14350128.209999999</v>
      </c>
      <c r="E11" s="111">
        <v>14350128.209999999</v>
      </c>
    </row>
    <row r="12" spans="1:5" ht="12.75">
      <c r="A12" s="56"/>
      <c r="B12" s="57" t="s">
        <v>448</v>
      </c>
      <c r="C12" s="109">
        <v>0</v>
      </c>
      <c r="D12" s="110">
        <v>832154.9199999999</v>
      </c>
      <c r="E12" s="111">
        <v>832154.9199999999</v>
      </c>
    </row>
    <row r="13" spans="1:5" ht="12.75">
      <c r="A13" s="56"/>
      <c r="B13" s="57" t="s">
        <v>453</v>
      </c>
      <c r="C13" s="109"/>
      <c r="D13" s="110">
        <v>6155656.67</v>
      </c>
      <c r="E13" s="111">
        <v>6155656.67</v>
      </c>
    </row>
    <row r="14" spans="1:5" ht="12.75">
      <c r="A14" s="56"/>
      <c r="B14" s="57" t="s">
        <v>544</v>
      </c>
      <c r="C14" s="109">
        <v>0</v>
      </c>
      <c r="D14" s="110"/>
      <c r="E14" s="111">
        <v>0</v>
      </c>
    </row>
    <row r="15" spans="1:5" ht="12.75">
      <c r="A15" s="56"/>
      <c r="B15" s="57" t="s">
        <v>586</v>
      </c>
      <c r="C15" s="109">
        <v>0</v>
      </c>
      <c r="D15" s="110"/>
      <c r="E15" s="111">
        <v>0</v>
      </c>
    </row>
    <row r="16" spans="1:5" ht="12.75">
      <c r="A16" s="56"/>
      <c r="B16" s="57" t="s">
        <v>487</v>
      </c>
      <c r="C16" s="109">
        <v>0</v>
      </c>
      <c r="D16" s="110">
        <v>1734288.44</v>
      </c>
      <c r="E16" s="111">
        <v>1734288.44</v>
      </c>
    </row>
    <row r="17" spans="1:5" ht="12.75">
      <c r="A17" s="56"/>
      <c r="B17" s="57" t="s">
        <v>761</v>
      </c>
      <c r="C17" s="109">
        <v>52489484.57300001</v>
      </c>
      <c r="D17" s="110"/>
      <c r="E17" s="111">
        <v>52489484.57300001</v>
      </c>
    </row>
    <row r="18" spans="1:5" ht="12.75">
      <c r="A18" s="56"/>
      <c r="B18" s="57" t="s">
        <v>633</v>
      </c>
      <c r="C18" s="109">
        <v>22866607.459999997</v>
      </c>
      <c r="D18" s="110"/>
      <c r="E18" s="111">
        <v>22866607.459999997</v>
      </c>
    </row>
    <row r="19" spans="1:5" ht="12.75">
      <c r="A19" s="65" t="s">
        <v>686</v>
      </c>
      <c r="B19" s="54"/>
      <c r="C19" s="106">
        <v>84049318.547</v>
      </c>
      <c r="D19" s="107">
        <v>151979441.86999997</v>
      </c>
      <c r="E19" s="108">
        <v>236028760.41700003</v>
      </c>
    </row>
    <row r="20" spans="1:5" ht="12.75">
      <c r="A20" s="65" t="s">
        <v>648</v>
      </c>
      <c r="B20" s="65" t="s">
        <v>216</v>
      </c>
      <c r="C20" s="106"/>
      <c r="D20" s="107">
        <v>92204079.59</v>
      </c>
      <c r="E20" s="108">
        <v>92204079.59</v>
      </c>
    </row>
    <row r="21" spans="1:5" ht="12.75">
      <c r="A21" s="56"/>
      <c r="B21" s="57" t="s">
        <v>314</v>
      </c>
      <c r="C21" s="109"/>
      <c r="D21" s="110">
        <v>0</v>
      </c>
      <c r="E21" s="111">
        <v>0</v>
      </c>
    </row>
    <row r="22" spans="1:5" ht="12.75">
      <c r="A22" s="56"/>
      <c r="B22" s="57" t="s">
        <v>508</v>
      </c>
      <c r="C22" s="109">
        <v>0</v>
      </c>
      <c r="D22" s="110"/>
      <c r="E22" s="111">
        <v>0</v>
      </c>
    </row>
    <row r="23" spans="1:5" ht="12.75">
      <c r="A23" s="56"/>
      <c r="B23" s="57" t="s">
        <v>180</v>
      </c>
      <c r="C23" s="109">
        <v>0</v>
      </c>
      <c r="D23" s="110"/>
      <c r="E23" s="111">
        <v>0</v>
      </c>
    </row>
    <row r="24" spans="1:5" ht="12.75">
      <c r="A24" s="56"/>
      <c r="B24" s="57" t="s">
        <v>340</v>
      </c>
      <c r="C24" s="109">
        <v>1430616</v>
      </c>
      <c r="D24" s="110">
        <v>20271861.939999998</v>
      </c>
      <c r="E24" s="111">
        <v>21702477.939999998</v>
      </c>
    </row>
    <row r="25" spans="1:5" ht="12.75">
      <c r="A25" s="56"/>
      <c r="B25" s="57" t="s">
        <v>348</v>
      </c>
      <c r="C25" s="109">
        <v>2005516</v>
      </c>
      <c r="D25" s="110">
        <v>59457318.61</v>
      </c>
      <c r="E25" s="111">
        <v>61462834.61</v>
      </c>
    </row>
    <row r="26" spans="1:5" ht="12.75">
      <c r="A26" s="56"/>
      <c r="B26" s="57" t="s">
        <v>394</v>
      </c>
      <c r="C26" s="109">
        <v>0</v>
      </c>
      <c r="D26" s="110">
        <v>51386777.52</v>
      </c>
      <c r="E26" s="111">
        <v>51386777.52</v>
      </c>
    </row>
    <row r="27" spans="1:5" ht="12.75">
      <c r="A27" s="56"/>
      <c r="B27" s="57" t="s">
        <v>51</v>
      </c>
      <c r="C27" s="109"/>
      <c r="D27" s="110">
        <v>132850000.23</v>
      </c>
      <c r="E27" s="111">
        <v>132850000.23</v>
      </c>
    </row>
    <row r="28" spans="1:5" ht="12.75">
      <c r="A28" s="56"/>
      <c r="B28" s="57" t="s">
        <v>411</v>
      </c>
      <c r="C28" s="109"/>
      <c r="D28" s="110">
        <v>2255594.02</v>
      </c>
      <c r="E28" s="111">
        <v>2255594.02</v>
      </c>
    </row>
    <row r="29" spans="1:5" ht="12.75">
      <c r="A29" s="56"/>
      <c r="B29" s="57" t="s">
        <v>468</v>
      </c>
      <c r="C29" s="109"/>
      <c r="D29" s="110">
        <v>13042906.96</v>
      </c>
      <c r="E29" s="111">
        <v>13042906.96</v>
      </c>
    </row>
    <row r="30" spans="1:5" ht="12.75">
      <c r="A30" s="56"/>
      <c r="B30" s="57" t="s">
        <v>537</v>
      </c>
      <c r="C30" s="109">
        <v>551892.96</v>
      </c>
      <c r="D30" s="110"/>
      <c r="E30" s="111">
        <v>551892.96</v>
      </c>
    </row>
    <row r="31" spans="1:5" ht="12.75">
      <c r="A31" s="65" t="s">
        <v>687</v>
      </c>
      <c r="B31" s="54"/>
      <c r="C31" s="106">
        <v>3988024.96</v>
      </c>
      <c r="D31" s="107">
        <v>371468538.86999995</v>
      </c>
      <c r="E31" s="108">
        <v>375456563.8299999</v>
      </c>
    </row>
    <row r="32" spans="1:5" ht="12.75">
      <c r="A32" s="103" t="s">
        <v>655</v>
      </c>
      <c r="B32" s="104"/>
      <c r="C32" s="112">
        <v>88037343.507</v>
      </c>
      <c r="D32" s="113">
        <v>523447980.73999995</v>
      </c>
      <c r="E32" s="114">
        <v>611485324.2470001</v>
      </c>
    </row>
  </sheetData>
  <sheetProtection/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3:E11"/>
  <sheetViews>
    <sheetView zoomScalePageLayoutView="0" workbookViewId="0" topLeftCell="A1">
      <selection activeCell="A3" sqref="A3:N42"/>
    </sheetView>
  </sheetViews>
  <sheetFormatPr defaultColWidth="9.140625" defaultRowHeight="12.75"/>
  <cols>
    <col min="1" max="1" width="17.8515625" style="0" bestFit="1" customWidth="1"/>
    <col min="2" max="2" width="12.57421875" style="0" bestFit="1" customWidth="1"/>
    <col min="3" max="5" width="12.7109375" style="0" customWidth="1"/>
  </cols>
  <sheetData>
    <row r="3" spans="1:5" ht="12.75">
      <c r="A3" s="65"/>
      <c r="B3" s="54"/>
      <c r="C3" s="64" t="s">
        <v>702</v>
      </c>
      <c r="D3" s="54"/>
      <c r="E3" s="55"/>
    </row>
    <row r="4" spans="1:5" ht="12.75">
      <c r="A4" s="64" t="s">
        <v>645</v>
      </c>
      <c r="B4" s="64" t="s">
        <v>628</v>
      </c>
      <c r="C4" s="65" t="s">
        <v>928</v>
      </c>
      <c r="D4" s="68" t="s">
        <v>925</v>
      </c>
      <c r="E4" s="67" t="s">
        <v>929</v>
      </c>
    </row>
    <row r="5" spans="1:5" ht="12.75">
      <c r="A5" s="65" t="s">
        <v>653</v>
      </c>
      <c r="B5" s="65" t="s">
        <v>630</v>
      </c>
      <c r="C5" s="106">
        <v>4345960776.2230015</v>
      </c>
      <c r="D5" s="107">
        <v>84049318.54699999</v>
      </c>
      <c r="E5" s="156">
        <v>4358944814.094</v>
      </c>
    </row>
    <row r="6" spans="1:5" ht="12.75">
      <c r="A6" s="56"/>
      <c r="B6" s="57" t="s">
        <v>629</v>
      </c>
      <c r="C6" s="109">
        <v>3784401747.7369995</v>
      </c>
      <c r="D6" s="110">
        <v>151979441.87</v>
      </c>
      <c r="E6" s="157">
        <v>3762731614.9350004</v>
      </c>
    </row>
    <row r="7" spans="1:5" ht="12.75">
      <c r="A7" s="65" t="s">
        <v>686</v>
      </c>
      <c r="B7" s="54"/>
      <c r="C7" s="106">
        <v>8130362523.960001</v>
      </c>
      <c r="D7" s="107">
        <v>236028760.417</v>
      </c>
      <c r="E7" s="156">
        <v>8121676429.029</v>
      </c>
    </row>
    <row r="8" spans="1:5" ht="12.75">
      <c r="A8" s="65" t="s">
        <v>648</v>
      </c>
      <c r="B8" s="65" t="s">
        <v>630</v>
      </c>
      <c r="C8" s="106">
        <v>399836707.54999995</v>
      </c>
      <c r="D8" s="107">
        <v>3988024.96</v>
      </c>
      <c r="E8" s="156">
        <v>415269628.10199994</v>
      </c>
    </row>
    <row r="9" spans="1:5" ht="12.75">
      <c r="A9" s="56"/>
      <c r="B9" s="57" t="s">
        <v>629</v>
      </c>
      <c r="C9" s="109">
        <v>5402085142.9539995</v>
      </c>
      <c r="D9" s="110">
        <v>371468538.87000006</v>
      </c>
      <c r="E9" s="157">
        <v>5215025195.084001</v>
      </c>
    </row>
    <row r="10" spans="1:5" ht="12.75">
      <c r="A10" s="65" t="s">
        <v>687</v>
      </c>
      <c r="B10" s="54"/>
      <c r="C10" s="106">
        <v>5801921850.504</v>
      </c>
      <c r="D10" s="107">
        <v>375456563.83000004</v>
      </c>
      <c r="E10" s="156">
        <v>5630294823.186001</v>
      </c>
    </row>
    <row r="11" spans="1:5" ht="12.75">
      <c r="A11" s="103" t="s">
        <v>655</v>
      </c>
      <c r="B11" s="104"/>
      <c r="C11" s="112">
        <v>13932284374.464</v>
      </c>
      <c r="D11" s="113">
        <v>611485324.2470001</v>
      </c>
      <c r="E11" s="158">
        <v>13751971252.215</v>
      </c>
    </row>
  </sheetData>
  <sheetProtection/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3:F66"/>
  <sheetViews>
    <sheetView zoomScalePageLayoutView="0" workbookViewId="0" topLeftCell="A1">
      <selection activeCell="A3" sqref="A3:N42"/>
    </sheetView>
  </sheetViews>
  <sheetFormatPr defaultColWidth="9.140625" defaultRowHeight="12.75"/>
  <cols>
    <col min="1" max="1" width="14.140625" style="0" bestFit="1" customWidth="1"/>
    <col min="2" max="2" width="22.8515625" style="0" bestFit="1" customWidth="1"/>
    <col min="3" max="3" width="45.28125" style="0" bestFit="1" customWidth="1"/>
    <col min="4" max="5" width="12.57421875" style="0" bestFit="1" customWidth="1"/>
    <col min="6" max="6" width="12.00390625" style="0" bestFit="1" customWidth="1"/>
  </cols>
  <sheetData>
    <row r="3" spans="1:6" ht="12.75">
      <c r="A3" s="64" t="s">
        <v>925</v>
      </c>
      <c r="B3" s="54"/>
      <c r="C3" s="54"/>
      <c r="D3" s="64" t="s">
        <v>628</v>
      </c>
      <c r="E3" s="54"/>
      <c r="F3" s="55"/>
    </row>
    <row r="4" spans="1:6" ht="12.75">
      <c r="A4" s="64" t="s">
        <v>634</v>
      </c>
      <c r="B4" s="64" t="s">
        <v>211</v>
      </c>
      <c r="C4" s="64" t="s">
        <v>643</v>
      </c>
      <c r="D4" s="65" t="s">
        <v>630</v>
      </c>
      <c r="E4" s="68" t="s">
        <v>629</v>
      </c>
      <c r="F4" s="105" t="s">
        <v>655</v>
      </c>
    </row>
    <row r="5" spans="1:6" ht="12.75">
      <c r="A5" s="65" t="s">
        <v>878</v>
      </c>
      <c r="B5" s="65" t="s">
        <v>52</v>
      </c>
      <c r="C5" s="65" t="s">
        <v>219</v>
      </c>
      <c r="D5" s="106">
        <v>0</v>
      </c>
      <c r="E5" s="107">
        <v>0</v>
      </c>
      <c r="F5" s="108">
        <v>0</v>
      </c>
    </row>
    <row r="6" spans="1:6" ht="12.75">
      <c r="A6" s="56"/>
      <c r="B6" s="65" t="s">
        <v>585</v>
      </c>
      <c r="C6" s="54"/>
      <c r="D6" s="106">
        <v>0</v>
      </c>
      <c r="E6" s="107">
        <v>0</v>
      </c>
      <c r="F6" s="108">
        <v>0</v>
      </c>
    </row>
    <row r="7" spans="1:6" ht="12.75">
      <c r="A7" s="65" t="s">
        <v>924</v>
      </c>
      <c r="B7" s="54"/>
      <c r="C7" s="54"/>
      <c r="D7" s="106">
        <v>0</v>
      </c>
      <c r="E7" s="107">
        <v>0</v>
      </c>
      <c r="F7" s="108">
        <v>0</v>
      </c>
    </row>
    <row r="8" spans="1:6" ht="12.75">
      <c r="A8" s="65" t="s">
        <v>635</v>
      </c>
      <c r="B8" s="65" t="s">
        <v>592</v>
      </c>
      <c r="C8" s="65" t="s">
        <v>592</v>
      </c>
      <c r="D8" s="106">
        <v>551892.96</v>
      </c>
      <c r="E8" s="107"/>
      <c r="F8" s="108">
        <v>551892.96</v>
      </c>
    </row>
    <row r="9" spans="1:6" ht="12.75">
      <c r="A9" s="56"/>
      <c r="B9" s="65" t="s">
        <v>703</v>
      </c>
      <c r="C9" s="54"/>
      <c r="D9" s="106">
        <v>551892.96</v>
      </c>
      <c r="E9" s="107"/>
      <c r="F9" s="108">
        <v>551892.96</v>
      </c>
    </row>
    <row r="10" spans="1:6" ht="12.75">
      <c r="A10" s="56"/>
      <c r="B10" s="65" t="s">
        <v>237</v>
      </c>
      <c r="C10" s="65" t="s">
        <v>219</v>
      </c>
      <c r="D10" s="106"/>
      <c r="E10" s="107">
        <v>0</v>
      </c>
      <c r="F10" s="108">
        <v>0</v>
      </c>
    </row>
    <row r="11" spans="1:6" ht="12.75">
      <c r="A11" s="56"/>
      <c r="B11" s="56"/>
      <c r="C11" s="57" t="s">
        <v>237</v>
      </c>
      <c r="D11" s="109"/>
      <c r="E11" s="110">
        <v>132850000.23</v>
      </c>
      <c r="F11" s="111">
        <v>132850000.23</v>
      </c>
    </row>
    <row r="12" spans="1:6" ht="12.75">
      <c r="A12" s="56"/>
      <c r="B12" s="56"/>
      <c r="C12" s="57" t="s">
        <v>228</v>
      </c>
      <c r="D12" s="109">
        <v>2292225.008</v>
      </c>
      <c r="E12" s="110">
        <v>0</v>
      </c>
      <c r="F12" s="111">
        <v>2292225.008</v>
      </c>
    </row>
    <row r="13" spans="1:6" ht="12.75">
      <c r="A13" s="56"/>
      <c r="B13" s="56"/>
      <c r="C13" s="57" t="s">
        <v>232</v>
      </c>
      <c r="D13" s="109">
        <v>0</v>
      </c>
      <c r="E13" s="110"/>
      <c r="F13" s="111">
        <v>0</v>
      </c>
    </row>
    <row r="14" spans="1:6" ht="12.75">
      <c r="A14" s="56"/>
      <c r="B14" s="56"/>
      <c r="C14" s="57" t="s">
        <v>330</v>
      </c>
      <c r="D14" s="109">
        <v>9369450.045</v>
      </c>
      <c r="E14" s="110">
        <v>0</v>
      </c>
      <c r="F14" s="111">
        <v>9369450.045</v>
      </c>
    </row>
    <row r="15" spans="1:6" ht="12.75">
      <c r="A15" s="56"/>
      <c r="B15" s="56"/>
      <c r="C15" s="57" t="s">
        <v>223</v>
      </c>
      <c r="D15" s="109">
        <v>35193375.162</v>
      </c>
      <c r="E15" s="110"/>
      <c r="F15" s="111">
        <v>35193375.162</v>
      </c>
    </row>
    <row r="16" spans="1:6" ht="12.75">
      <c r="A16" s="56"/>
      <c r="B16" s="65" t="s">
        <v>696</v>
      </c>
      <c r="C16" s="54"/>
      <c r="D16" s="106">
        <v>46855050.215</v>
      </c>
      <c r="E16" s="107">
        <v>132850000.23</v>
      </c>
      <c r="F16" s="108">
        <v>179705050.445</v>
      </c>
    </row>
    <row r="17" spans="1:6" ht="12.75">
      <c r="A17" s="56"/>
      <c r="B17" s="65" t="s">
        <v>168</v>
      </c>
      <c r="C17" s="65" t="s">
        <v>737</v>
      </c>
      <c r="D17" s="106"/>
      <c r="E17" s="107">
        <v>177400</v>
      </c>
      <c r="F17" s="108">
        <v>177400</v>
      </c>
    </row>
    <row r="18" spans="1:6" ht="12.75">
      <c r="A18" s="56"/>
      <c r="B18" s="65" t="s">
        <v>170</v>
      </c>
      <c r="C18" s="54"/>
      <c r="D18" s="106"/>
      <c r="E18" s="107">
        <v>177400</v>
      </c>
      <c r="F18" s="108">
        <v>177400</v>
      </c>
    </row>
    <row r="19" spans="1:6" ht="12.75">
      <c r="A19" s="56"/>
      <c r="B19" s="65" t="s">
        <v>155</v>
      </c>
      <c r="C19" s="65" t="s">
        <v>235</v>
      </c>
      <c r="D19" s="106">
        <v>0</v>
      </c>
      <c r="E19" s="107"/>
      <c r="F19" s="108">
        <v>0</v>
      </c>
    </row>
    <row r="20" spans="1:6" ht="12.75">
      <c r="A20" s="56"/>
      <c r="B20" s="56"/>
      <c r="C20" s="57" t="s">
        <v>232</v>
      </c>
      <c r="D20" s="109">
        <v>0</v>
      </c>
      <c r="E20" s="110"/>
      <c r="F20" s="111">
        <v>0</v>
      </c>
    </row>
    <row r="21" spans="1:6" ht="12.75">
      <c r="A21" s="56"/>
      <c r="B21" s="56"/>
      <c r="C21" s="57" t="s">
        <v>223</v>
      </c>
      <c r="D21" s="109">
        <v>520768.49</v>
      </c>
      <c r="E21" s="110"/>
      <c r="F21" s="111">
        <v>520768.49</v>
      </c>
    </row>
    <row r="22" spans="1:6" ht="12.75">
      <c r="A22" s="56"/>
      <c r="B22" s="65" t="s">
        <v>38</v>
      </c>
      <c r="C22" s="54"/>
      <c r="D22" s="106">
        <v>520768.49</v>
      </c>
      <c r="E22" s="107"/>
      <c r="F22" s="108">
        <v>520768.49</v>
      </c>
    </row>
    <row r="23" spans="1:6" ht="12.75">
      <c r="A23" s="56"/>
      <c r="B23" s="65" t="s">
        <v>289</v>
      </c>
      <c r="C23" s="65" t="s">
        <v>219</v>
      </c>
      <c r="D23" s="106"/>
      <c r="E23" s="107">
        <v>0</v>
      </c>
      <c r="F23" s="108">
        <v>0</v>
      </c>
    </row>
    <row r="24" spans="1:6" ht="12.75">
      <c r="A24" s="56"/>
      <c r="B24" s="65" t="s">
        <v>699</v>
      </c>
      <c r="C24" s="54"/>
      <c r="D24" s="106"/>
      <c r="E24" s="107">
        <v>0</v>
      </c>
      <c r="F24" s="108">
        <v>0</v>
      </c>
    </row>
    <row r="25" spans="1:6" ht="12.75">
      <c r="A25" s="65" t="s">
        <v>697</v>
      </c>
      <c r="B25" s="54"/>
      <c r="C25" s="54"/>
      <c r="D25" s="106">
        <v>47927711.665</v>
      </c>
      <c r="E25" s="107">
        <v>133027400.23</v>
      </c>
      <c r="F25" s="108">
        <v>180955111.89499998</v>
      </c>
    </row>
    <row r="26" spans="1:6" ht="12.75">
      <c r="A26" s="65" t="s">
        <v>636</v>
      </c>
      <c r="B26" s="65" t="s">
        <v>235</v>
      </c>
      <c r="C26" s="65" t="s">
        <v>219</v>
      </c>
      <c r="D26" s="106"/>
      <c r="E26" s="107">
        <v>0</v>
      </c>
      <c r="F26" s="108">
        <v>0</v>
      </c>
    </row>
    <row r="27" spans="1:6" ht="12.75">
      <c r="A27" s="56"/>
      <c r="B27" s="56"/>
      <c r="C27" s="57" t="s">
        <v>235</v>
      </c>
      <c r="D27" s="109">
        <v>0</v>
      </c>
      <c r="E27" s="110"/>
      <c r="F27" s="111">
        <v>0</v>
      </c>
    </row>
    <row r="28" spans="1:6" ht="12.75">
      <c r="A28" s="56"/>
      <c r="B28" s="56"/>
      <c r="C28" s="57" t="s">
        <v>228</v>
      </c>
      <c r="D28" s="109"/>
      <c r="E28" s="110">
        <v>1958583.54</v>
      </c>
      <c r="F28" s="111">
        <v>1958583.54</v>
      </c>
    </row>
    <row r="29" spans="1:6" ht="12.75">
      <c r="A29" s="56"/>
      <c r="B29" s="56"/>
      <c r="C29" s="57" t="s">
        <v>330</v>
      </c>
      <c r="D29" s="109">
        <v>593649.324</v>
      </c>
      <c r="E29" s="110"/>
      <c r="F29" s="111">
        <v>593649.324</v>
      </c>
    </row>
    <row r="30" spans="1:6" ht="12.75">
      <c r="A30" s="56"/>
      <c r="B30" s="56"/>
      <c r="C30" s="57" t="s">
        <v>225</v>
      </c>
      <c r="D30" s="109"/>
      <c r="E30" s="110">
        <v>10085535.33</v>
      </c>
      <c r="F30" s="111">
        <v>10085535.33</v>
      </c>
    </row>
    <row r="31" spans="1:6" ht="12.75">
      <c r="A31" s="56"/>
      <c r="B31" s="65" t="s">
        <v>698</v>
      </c>
      <c r="C31" s="54"/>
      <c r="D31" s="106">
        <v>593649.324</v>
      </c>
      <c r="E31" s="107">
        <v>12044118.870000001</v>
      </c>
      <c r="F31" s="108">
        <v>12637768.194</v>
      </c>
    </row>
    <row r="32" spans="1:6" ht="12.75">
      <c r="A32" s="56"/>
      <c r="B32" s="65" t="s">
        <v>169</v>
      </c>
      <c r="C32" s="65" t="s">
        <v>19</v>
      </c>
      <c r="D32" s="106"/>
      <c r="E32" s="107">
        <v>40330537.57</v>
      </c>
      <c r="F32" s="108">
        <v>40330537.57</v>
      </c>
    </row>
    <row r="33" spans="1:6" ht="12.75">
      <c r="A33" s="56"/>
      <c r="B33" s="65" t="s">
        <v>171</v>
      </c>
      <c r="C33" s="54"/>
      <c r="D33" s="106"/>
      <c r="E33" s="107">
        <v>40330537.57</v>
      </c>
      <c r="F33" s="108">
        <v>40330537.57</v>
      </c>
    </row>
    <row r="34" spans="1:6" ht="12.75">
      <c r="A34" s="56"/>
      <c r="B34" s="65" t="s">
        <v>155</v>
      </c>
      <c r="C34" s="65" t="s">
        <v>219</v>
      </c>
      <c r="D34" s="106">
        <v>0</v>
      </c>
      <c r="E34" s="107"/>
      <c r="F34" s="108">
        <v>0</v>
      </c>
    </row>
    <row r="35" spans="1:6" ht="12.75">
      <c r="A35" s="56"/>
      <c r="B35" s="56"/>
      <c r="C35" s="57" t="s">
        <v>228</v>
      </c>
      <c r="D35" s="109">
        <v>0</v>
      </c>
      <c r="E35" s="110"/>
      <c r="F35" s="111">
        <v>0</v>
      </c>
    </row>
    <row r="36" spans="1:6" ht="12.75">
      <c r="A36" s="56"/>
      <c r="B36" s="56"/>
      <c r="C36" s="57" t="s">
        <v>596</v>
      </c>
      <c r="D36" s="109">
        <v>529305</v>
      </c>
      <c r="E36" s="110"/>
      <c r="F36" s="111">
        <v>529305</v>
      </c>
    </row>
    <row r="37" spans="1:6" ht="12.75">
      <c r="A37" s="56"/>
      <c r="B37" s="56"/>
      <c r="C37" s="57" t="s">
        <v>232</v>
      </c>
      <c r="D37" s="109">
        <v>1309164.61</v>
      </c>
      <c r="E37" s="110"/>
      <c r="F37" s="111">
        <v>1309164.61</v>
      </c>
    </row>
    <row r="38" spans="1:6" ht="12.75">
      <c r="A38" s="56"/>
      <c r="B38" s="56"/>
      <c r="C38" s="57" t="s">
        <v>330</v>
      </c>
      <c r="D38" s="109">
        <v>0</v>
      </c>
      <c r="E38" s="110"/>
      <c r="F38" s="111">
        <v>0</v>
      </c>
    </row>
    <row r="39" spans="1:6" ht="12.75">
      <c r="A39" s="56"/>
      <c r="B39" s="56"/>
      <c r="C39" s="57" t="s">
        <v>312</v>
      </c>
      <c r="D39" s="109">
        <v>1542647</v>
      </c>
      <c r="E39" s="110"/>
      <c r="F39" s="111">
        <v>1542647</v>
      </c>
    </row>
    <row r="40" spans="1:6" ht="12.75">
      <c r="A40" s="56"/>
      <c r="B40" s="56"/>
      <c r="C40" s="57" t="s">
        <v>223</v>
      </c>
      <c r="D40" s="109">
        <v>17303039</v>
      </c>
      <c r="E40" s="110"/>
      <c r="F40" s="111">
        <v>17303039</v>
      </c>
    </row>
    <row r="41" spans="1:6" ht="12.75">
      <c r="A41" s="56"/>
      <c r="B41" s="56"/>
      <c r="C41" s="57" t="s">
        <v>341</v>
      </c>
      <c r="D41" s="109">
        <v>0</v>
      </c>
      <c r="E41" s="110"/>
      <c r="F41" s="111">
        <v>0</v>
      </c>
    </row>
    <row r="42" spans="1:6" ht="12.75">
      <c r="A42" s="56"/>
      <c r="B42" s="65" t="s">
        <v>38</v>
      </c>
      <c r="C42" s="54"/>
      <c r="D42" s="106">
        <v>20684155.61</v>
      </c>
      <c r="E42" s="107"/>
      <c r="F42" s="108">
        <v>20684155.61</v>
      </c>
    </row>
    <row r="43" spans="1:6" ht="12.75">
      <c r="A43" s="56"/>
      <c r="B43" s="65" t="s">
        <v>712</v>
      </c>
      <c r="C43" s="65" t="s">
        <v>219</v>
      </c>
      <c r="D43" s="106">
        <v>0</v>
      </c>
      <c r="E43" s="107">
        <v>24128397.97</v>
      </c>
      <c r="F43" s="108">
        <v>24128397.97</v>
      </c>
    </row>
    <row r="44" spans="1:6" ht="12.75">
      <c r="A44" s="56"/>
      <c r="B44" s="56"/>
      <c r="C44" s="57" t="s">
        <v>228</v>
      </c>
      <c r="D44" s="109">
        <v>2005516</v>
      </c>
      <c r="E44" s="110">
        <v>3071587.91</v>
      </c>
      <c r="F44" s="111">
        <v>5077103.91</v>
      </c>
    </row>
    <row r="45" spans="1:6" ht="12.75">
      <c r="A45" s="56"/>
      <c r="B45" s="56"/>
      <c r="C45" s="57" t="s">
        <v>596</v>
      </c>
      <c r="D45" s="109">
        <v>346155.921</v>
      </c>
      <c r="E45" s="110">
        <v>159459048.27</v>
      </c>
      <c r="F45" s="111">
        <v>159805204.191</v>
      </c>
    </row>
    <row r="46" spans="1:6" ht="12.75">
      <c r="A46" s="56"/>
      <c r="B46" s="56"/>
      <c r="C46" s="57" t="s">
        <v>222</v>
      </c>
      <c r="D46" s="109">
        <v>166970</v>
      </c>
      <c r="E46" s="110"/>
      <c r="F46" s="111">
        <v>166970</v>
      </c>
    </row>
    <row r="47" spans="1:6" ht="12.75">
      <c r="A47" s="56"/>
      <c r="B47" s="56"/>
      <c r="C47" s="57" t="s">
        <v>737</v>
      </c>
      <c r="D47" s="109">
        <v>0</v>
      </c>
      <c r="E47" s="110">
        <v>0</v>
      </c>
      <c r="F47" s="111">
        <v>0</v>
      </c>
    </row>
    <row r="48" spans="1:6" ht="12.75">
      <c r="A48" s="56"/>
      <c r="B48" s="56"/>
      <c r="C48" s="57" t="s">
        <v>232</v>
      </c>
      <c r="D48" s="109">
        <v>6587430.558</v>
      </c>
      <c r="E48" s="110">
        <v>10682731.73</v>
      </c>
      <c r="F48" s="111">
        <v>17270162.288000003</v>
      </c>
    </row>
    <row r="49" spans="1:6" ht="12.75">
      <c r="A49" s="56"/>
      <c r="B49" s="56"/>
      <c r="C49" s="57" t="s">
        <v>330</v>
      </c>
      <c r="D49" s="109">
        <v>5214410.262</v>
      </c>
      <c r="E49" s="110">
        <v>34791143.8</v>
      </c>
      <c r="F49" s="111">
        <v>40005554.062</v>
      </c>
    </row>
    <row r="50" spans="1:6" ht="12.75">
      <c r="A50" s="56"/>
      <c r="B50" s="56"/>
      <c r="C50" s="57" t="s">
        <v>597</v>
      </c>
      <c r="D50" s="109">
        <v>0</v>
      </c>
      <c r="E50" s="110">
        <v>0</v>
      </c>
      <c r="F50" s="111">
        <v>0</v>
      </c>
    </row>
    <row r="51" spans="1:6" ht="12.75">
      <c r="A51" s="56"/>
      <c r="B51" s="56"/>
      <c r="C51" s="57" t="s">
        <v>33</v>
      </c>
      <c r="D51" s="109">
        <v>0</v>
      </c>
      <c r="E51" s="110"/>
      <c r="F51" s="111">
        <v>0</v>
      </c>
    </row>
    <row r="52" spans="1:6" ht="12.75">
      <c r="A52" s="56"/>
      <c r="B52" s="56"/>
      <c r="C52" s="57" t="s">
        <v>312</v>
      </c>
      <c r="D52" s="109">
        <v>0</v>
      </c>
      <c r="E52" s="110"/>
      <c r="F52" s="111">
        <v>0</v>
      </c>
    </row>
    <row r="53" spans="1:6" ht="12.75">
      <c r="A53" s="56"/>
      <c r="B53" s="56"/>
      <c r="C53" s="57" t="s">
        <v>225</v>
      </c>
      <c r="D53" s="109">
        <v>1980769.36</v>
      </c>
      <c r="E53" s="110">
        <v>3759261.41</v>
      </c>
      <c r="F53" s="111">
        <v>5740030.7700000005</v>
      </c>
    </row>
    <row r="54" spans="1:6" ht="12.75">
      <c r="A54" s="56"/>
      <c r="B54" s="56"/>
      <c r="C54" s="57" t="s">
        <v>223</v>
      </c>
      <c r="D54" s="109">
        <v>2510353.807</v>
      </c>
      <c r="E54" s="110">
        <v>18526273.950000003</v>
      </c>
      <c r="F54" s="111">
        <v>21036627.757000003</v>
      </c>
    </row>
    <row r="55" spans="1:6" ht="12.75">
      <c r="A55" s="56"/>
      <c r="B55" s="56"/>
      <c r="C55" s="57" t="s">
        <v>306</v>
      </c>
      <c r="D55" s="109"/>
      <c r="E55" s="110">
        <v>0</v>
      </c>
      <c r="F55" s="111">
        <v>0</v>
      </c>
    </row>
    <row r="56" spans="1:6" ht="12.75">
      <c r="A56" s="56"/>
      <c r="B56" s="56"/>
      <c r="C56" s="57" t="s">
        <v>350</v>
      </c>
      <c r="D56" s="109">
        <v>0</v>
      </c>
      <c r="E56" s="110">
        <v>0</v>
      </c>
      <c r="F56" s="111">
        <v>0</v>
      </c>
    </row>
    <row r="57" spans="1:6" ht="12.75">
      <c r="A57" s="56"/>
      <c r="B57" s="56"/>
      <c r="C57" s="57" t="s">
        <v>649</v>
      </c>
      <c r="D57" s="109">
        <v>20221</v>
      </c>
      <c r="E57" s="110">
        <v>54186112.41</v>
      </c>
      <c r="F57" s="111">
        <v>54206333.41</v>
      </c>
    </row>
    <row r="58" spans="1:6" ht="12.75">
      <c r="A58" s="56"/>
      <c r="B58" s="56"/>
      <c r="C58" s="57" t="s">
        <v>341</v>
      </c>
      <c r="D58" s="109">
        <v>0</v>
      </c>
      <c r="E58" s="110">
        <v>20820137.78</v>
      </c>
      <c r="F58" s="111">
        <v>20820137.78</v>
      </c>
    </row>
    <row r="59" spans="1:6" ht="12.75">
      <c r="A59" s="56"/>
      <c r="B59" s="56"/>
      <c r="C59" s="57" t="s">
        <v>505</v>
      </c>
      <c r="D59" s="109">
        <v>0</v>
      </c>
      <c r="E59" s="110"/>
      <c r="F59" s="111">
        <v>0</v>
      </c>
    </row>
    <row r="60" spans="1:6" ht="12.75">
      <c r="A60" s="56"/>
      <c r="B60" s="65" t="s">
        <v>729</v>
      </c>
      <c r="C60" s="54"/>
      <c r="D60" s="106">
        <v>18831826.908</v>
      </c>
      <c r="E60" s="107">
        <v>329424695.23</v>
      </c>
      <c r="F60" s="108">
        <v>348256522.138</v>
      </c>
    </row>
    <row r="61" spans="1:6" ht="12.75">
      <c r="A61" s="56"/>
      <c r="B61" s="65" t="s">
        <v>289</v>
      </c>
      <c r="C61" s="65" t="s">
        <v>225</v>
      </c>
      <c r="D61" s="106">
        <v>0</v>
      </c>
      <c r="E61" s="107"/>
      <c r="F61" s="108">
        <v>0</v>
      </c>
    </row>
    <row r="62" spans="1:6" ht="12.75">
      <c r="A62" s="56"/>
      <c r="B62" s="56"/>
      <c r="C62" s="57" t="s">
        <v>649</v>
      </c>
      <c r="D62" s="109"/>
      <c r="E62" s="110">
        <v>0</v>
      </c>
      <c r="F62" s="111">
        <v>0</v>
      </c>
    </row>
    <row r="63" spans="1:6" ht="12.75">
      <c r="A63" s="56"/>
      <c r="B63" s="56"/>
      <c r="C63" s="57" t="s">
        <v>341</v>
      </c>
      <c r="D63" s="109"/>
      <c r="E63" s="110">
        <v>8621228.84</v>
      </c>
      <c r="F63" s="111">
        <v>8621228.84</v>
      </c>
    </row>
    <row r="64" spans="1:6" ht="12.75">
      <c r="A64" s="56"/>
      <c r="B64" s="65" t="s">
        <v>699</v>
      </c>
      <c r="C64" s="54"/>
      <c r="D64" s="106">
        <v>0</v>
      </c>
      <c r="E64" s="107">
        <v>8621228.84</v>
      </c>
      <c r="F64" s="108">
        <v>8621228.84</v>
      </c>
    </row>
    <row r="65" spans="1:6" ht="12.75">
      <c r="A65" s="65" t="s">
        <v>700</v>
      </c>
      <c r="B65" s="54"/>
      <c r="C65" s="54"/>
      <c r="D65" s="106">
        <v>40109631.84200001</v>
      </c>
      <c r="E65" s="107">
        <v>390420580.50999993</v>
      </c>
      <c r="F65" s="108">
        <v>430530212.35199994</v>
      </c>
    </row>
    <row r="66" spans="1:6" ht="12.75">
      <c r="A66" s="103" t="s">
        <v>655</v>
      </c>
      <c r="B66" s="104"/>
      <c r="C66" s="104"/>
      <c r="D66" s="112">
        <v>88037343.507</v>
      </c>
      <c r="E66" s="113">
        <v>523447980.74000007</v>
      </c>
      <c r="F66" s="114">
        <v>611485324.247</v>
      </c>
    </row>
  </sheetData>
  <sheetProtection/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3:D14"/>
  <sheetViews>
    <sheetView zoomScalePageLayoutView="0" workbookViewId="0" topLeftCell="A1">
      <selection activeCell="A3" sqref="A3:N42"/>
    </sheetView>
  </sheetViews>
  <sheetFormatPr defaultColWidth="9.140625" defaultRowHeight="12.75"/>
  <cols>
    <col min="1" max="1" width="25.00390625" style="0" customWidth="1"/>
    <col min="2" max="3" width="12.57421875" style="0" bestFit="1" customWidth="1"/>
    <col min="4" max="4" width="12.00390625" style="0" bestFit="1" customWidth="1"/>
  </cols>
  <sheetData>
    <row r="3" spans="1:4" ht="12.75">
      <c r="A3" s="64" t="s">
        <v>925</v>
      </c>
      <c r="B3" s="64" t="s">
        <v>628</v>
      </c>
      <c r="C3" s="54"/>
      <c r="D3" s="55"/>
    </row>
    <row r="4" spans="1:4" ht="12.75">
      <c r="A4" s="64" t="s">
        <v>211</v>
      </c>
      <c r="B4" s="65" t="s">
        <v>630</v>
      </c>
      <c r="C4" s="68" t="s">
        <v>629</v>
      </c>
      <c r="D4" s="105" t="s">
        <v>655</v>
      </c>
    </row>
    <row r="5" spans="1:4" ht="12.75">
      <c r="A5" s="65" t="s">
        <v>592</v>
      </c>
      <c r="B5" s="106">
        <v>551892.96</v>
      </c>
      <c r="C5" s="107"/>
      <c r="D5" s="108">
        <v>551892.96</v>
      </c>
    </row>
    <row r="6" spans="1:4" ht="12.75">
      <c r="A6" s="57" t="s">
        <v>237</v>
      </c>
      <c r="B6" s="109">
        <v>46855050.215</v>
      </c>
      <c r="C6" s="110">
        <v>132850000.23</v>
      </c>
      <c r="D6" s="111">
        <v>179705050.445</v>
      </c>
    </row>
    <row r="7" spans="1:4" ht="12.75">
      <c r="A7" s="57" t="s">
        <v>52</v>
      </c>
      <c r="B7" s="109">
        <v>0</v>
      </c>
      <c r="C7" s="110">
        <v>0</v>
      </c>
      <c r="D7" s="111">
        <v>0</v>
      </c>
    </row>
    <row r="8" spans="1:4" ht="12.75">
      <c r="A8" s="57" t="s">
        <v>235</v>
      </c>
      <c r="B8" s="109">
        <v>593649.324</v>
      </c>
      <c r="C8" s="110">
        <v>12044118.87</v>
      </c>
      <c r="D8" s="111">
        <v>12637768.193999998</v>
      </c>
    </row>
    <row r="9" spans="1:4" ht="12.75">
      <c r="A9" s="57" t="s">
        <v>168</v>
      </c>
      <c r="B9" s="109"/>
      <c r="C9" s="110">
        <v>177400</v>
      </c>
      <c r="D9" s="111">
        <v>177400</v>
      </c>
    </row>
    <row r="10" spans="1:4" ht="12.75">
      <c r="A10" s="57" t="s">
        <v>169</v>
      </c>
      <c r="B10" s="109"/>
      <c r="C10" s="110">
        <v>40330537.57</v>
      </c>
      <c r="D10" s="111">
        <v>40330537.57</v>
      </c>
    </row>
    <row r="11" spans="1:4" ht="12.75">
      <c r="A11" s="57" t="s">
        <v>155</v>
      </c>
      <c r="B11" s="109">
        <v>21204924.099999998</v>
      </c>
      <c r="C11" s="110"/>
      <c r="D11" s="111">
        <v>21204924.099999998</v>
      </c>
    </row>
    <row r="12" spans="1:4" ht="12.75">
      <c r="A12" s="57" t="s">
        <v>712</v>
      </c>
      <c r="B12" s="109">
        <v>18831826.908</v>
      </c>
      <c r="C12" s="110">
        <v>329424695.22999996</v>
      </c>
      <c r="D12" s="111">
        <v>348256522.13799995</v>
      </c>
    </row>
    <row r="13" spans="1:4" ht="12.75">
      <c r="A13" s="57" t="s">
        <v>289</v>
      </c>
      <c r="B13" s="109">
        <v>0</v>
      </c>
      <c r="C13" s="110">
        <v>8621228.84</v>
      </c>
      <c r="D13" s="111">
        <v>8621228.84</v>
      </c>
    </row>
    <row r="14" spans="1:4" ht="12.75">
      <c r="A14" s="103" t="s">
        <v>655</v>
      </c>
      <c r="B14" s="112">
        <v>88037343.507</v>
      </c>
      <c r="C14" s="113">
        <v>523447980.73999995</v>
      </c>
      <c r="D14" s="114">
        <v>611485324.247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4"/>
  <sheetViews>
    <sheetView view="pageBreakPreview" zoomScaleSheetLayoutView="100" zoomScalePageLayoutView="0" workbookViewId="0" topLeftCell="A1">
      <selection activeCell="A3" sqref="A3:G3"/>
    </sheetView>
  </sheetViews>
  <sheetFormatPr defaultColWidth="12.57421875" defaultRowHeight="12.75"/>
  <cols>
    <col min="1" max="1" width="33.421875" style="11" customWidth="1"/>
    <col min="2" max="2" width="27.8515625" style="11" customWidth="1"/>
    <col min="3" max="3" width="13.28125" style="11" customWidth="1"/>
    <col min="4" max="4" width="16.00390625" style="11" customWidth="1"/>
    <col min="5" max="5" width="14.28125" style="11" customWidth="1"/>
    <col min="6" max="6" width="12.7109375" style="11" customWidth="1"/>
    <col min="7" max="7" width="10.57421875" style="11" customWidth="1"/>
    <col min="8" max="8" width="15.57421875" style="11" customWidth="1"/>
    <col min="9" max="16384" width="12.57421875" style="11" customWidth="1"/>
  </cols>
  <sheetData>
    <row r="1" spans="1:8" s="14" customFormat="1" ht="23.25" customHeight="1">
      <c r="A1" s="392" t="s">
        <v>688</v>
      </c>
      <c r="B1" s="393"/>
      <c r="C1" s="393"/>
      <c r="D1" s="393"/>
      <c r="E1" s="393"/>
      <c r="F1" s="393"/>
      <c r="G1" s="393"/>
      <c r="H1" s="25"/>
    </row>
    <row r="2" spans="1:8" s="14" customFormat="1" ht="23.25" customHeight="1">
      <c r="A2" s="392" t="s">
        <v>684</v>
      </c>
      <c r="B2" s="393"/>
      <c r="C2" s="393"/>
      <c r="D2" s="393"/>
      <c r="E2" s="393"/>
      <c r="F2" s="393"/>
      <c r="G2" s="393"/>
      <c r="H2" s="25"/>
    </row>
    <row r="3" spans="1:8" s="14" customFormat="1" ht="23.25" customHeight="1">
      <c r="A3" s="394" t="s">
        <v>1067</v>
      </c>
      <c r="B3" s="395"/>
      <c r="C3" s="395"/>
      <c r="D3" s="395"/>
      <c r="E3" s="395"/>
      <c r="F3" s="395"/>
      <c r="G3" s="395"/>
      <c r="H3" s="25"/>
    </row>
    <row r="4" spans="1:8" s="14" customFormat="1" ht="23.25" customHeight="1">
      <c r="A4" s="396" t="s">
        <v>677</v>
      </c>
      <c r="B4" s="397"/>
      <c r="C4" s="397"/>
      <c r="D4" s="397"/>
      <c r="E4" s="397"/>
      <c r="F4" s="397"/>
      <c r="G4" s="397"/>
      <c r="H4" s="26"/>
    </row>
    <row r="5" spans="1:7" s="80" customFormat="1" ht="34.5" customHeight="1">
      <c r="A5" s="153" t="s">
        <v>645</v>
      </c>
      <c r="B5" s="153" t="s">
        <v>637</v>
      </c>
      <c r="C5" s="153" t="s">
        <v>592</v>
      </c>
      <c r="D5" s="153" t="s">
        <v>237</v>
      </c>
      <c r="E5" s="153" t="s">
        <v>52</v>
      </c>
      <c r="F5" s="153" t="s">
        <v>712</v>
      </c>
      <c r="G5" s="153" t="s">
        <v>655</v>
      </c>
    </row>
    <row r="6" spans="1:7" s="12" customFormat="1" ht="24.75" customHeight="1" hidden="1">
      <c r="A6" s="141" t="s">
        <v>1154</v>
      </c>
      <c r="B6" s="59"/>
      <c r="C6" s="141" t="s">
        <v>211</v>
      </c>
      <c r="D6" s="59"/>
      <c r="E6" s="59"/>
      <c r="F6" s="59"/>
      <c r="G6" s="142"/>
    </row>
    <row r="7" spans="1:7" s="12" customFormat="1" ht="24.75" customHeight="1" hidden="1">
      <c r="A7" s="141" t="s">
        <v>645</v>
      </c>
      <c r="B7" s="141" t="s">
        <v>637</v>
      </c>
      <c r="C7" s="66" t="s">
        <v>592</v>
      </c>
      <c r="D7" s="143" t="s">
        <v>237</v>
      </c>
      <c r="E7" s="143" t="s">
        <v>52</v>
      </c>
      <c r="F7" s="143" t="s">
        <v>712</v>
      </c>
      <c r="G7" s="144" t="s">
        <v>655</v>
      </c>
    </row>
    <row r="8" spans="1:7" s="12" customFormat="1" ht="24.75" customHeight="1">
      <c r="A8" s="66" t="s">
        <v>653</v>
      </c>
      <c r="B8" s="66" t="s">
        <v>487</v>
      </c>
      <c r="C8" s="115"/>
      <c r="D8" s="116"/>
      <c r="E8" s="116">
        <v>100000000</v>
      </c>
      <c r="F8" s="116"/>
      <c r="G8" s="117">
        <v>100000000</v>
      </c>
    </row>
    <row r="9" spans="1:7" s="44" customFormat="1" ht="24.75" customHeight="1">
      <c r="A9" s="58"/>
      <c r="B9" s="60" t="s">
        <v>631</v>
      </c>
      <c r="C9" s="118"/>
      <c r="D9" s="119"/>
      <c r="E9" s="119"/>
      <c r="F9" s="119">
        <v>459405109.80495125</v>
      </c>
      <c r="G9" s="120">
        <v>459405109.80495125</v>
      </c>
    </row>
    <row r="10" spans="1:7" s="12" customFormat="1" ht="24.75" customHeight="1">
      <c r="A10" s="58"/>
      <c r="B10" s="60" t="s">
        <v>319</v>
      </c>
      <c r="C10" s="118"/>
      <c r="D10" s="119"/>
      <c r="E10" s="119"/>
      <c r="F10" s="119">
        <v>89316362.24008939</v>
      </c>
      <c r="G10" s="120">
        <v>89316362.24008939</v>
      </c>
    </row>
    <row r="11" spans="1:7" s="12" customFormat="1" ht="24.75" customHeight="1">
      <c r="A11" s="58"/>
      <c r="B11" s="60" t="s">
        <v>327</v>
      </c>
      <c r="C11" s="118"/>
      <c r="D11" s="119"/>
      <c r="E11" s="119"/>
      <c r="F11" s="119">
        <v>13067499.961973574</v>
      </c>
      <c r="G11" s="120">
        <v>13067499.961973574</v>
      </c>
    </row>
    <row r="12" spans="1:7" s="12" customFormat="1" ht="24.75" customHeight="1">
      <c r="A12" s="58"/>
      <c r="B12" s="60" t="s">
        <v>426</v>
      </c>
      <c r="C12" s="118"/>
      <c r="D12" s="119"/>
      <c r="E12" s="119"/>
      <c r="F12" s="119">
        <v>28349318.64906822</v>
      </c>
      <c r="G12" s="120">
        <v>28349318.64906822</v>
      </c>
    </row>
    <row r="13" spans="1:7" s="44" customFormat="1" ht="24.75" customHeight="1">
      <c r="A13" s="58"/>
      <c r="B13" s="60" t="s">
        <v>544</v>
      </c>
      <c r="C13" s="118"/>
      <c r="D13" s="119"/>
      <c r="E13" s="119"/>
      <c r="F13" s="119">
        <v>12428535.753702402</v>
      </c>
      <c r="G13" s="120">
        <v>12428535.753702402</v>
      </c>
    </row>
    <row r="14" spans="1:7" s="44" customFormat="1" ht="24.75" customHeight="1">
      <c r="A14" s="58"/>
      <c r="B14" s="60" t="s">
        <v>761</v>
      </c>
      <c r="C14" s="118"/>
      <c r="D14" s="119">
        <v>622968346.3842918</v>
      </c>
      <c r="E14" s="119"/>
      <c r="F14" s="119">
        <v>550314091.805977</v>
      </c>
      <c r="G14" s="120">
        <v>1173282438.1902688</v>
      </c>
    </row>
    <row r="15" spans="1:7" ht="24.75" customHeight="1">
      <c r="A15" s="58"/>
      <c r="B15" s="60" t="s">
        <v>633</v>
      </c>
      <c r="C15" s="118"/>
      <c r="D15" s="119"/>
      <c r="E15" s="119"/>
      <c r="F15" s="119">
        <v>70000000</v>
      </c>
      <c r="G15" s="120">
        <v>70000000</v>
      </c>
    </row>
    <row r="16" spans="1:7" ht="24.75" customHeight="1">
      <c r="A16" s="241" t="s">
        <v>686</v>
      </c>
      <c r="B16" s="242"/>
      <c r="C16" s="238"/>
      <c r="D16" s="239">
        <v>622968346.3842918</v>
      </c>
      <c r="E16" s="239">
        <v>100000000</v>
      </c>
      <c r="F16" s="239">
        <v>1222880918.2157617</v>
      </c>
      <c r="G16" s="240">
        <v>1945849264.6000535</v>
      </c>
    </row>
    <row r="17" spans="1:7" ht="24.75" customHeight="1">
      <c r="A17" s="66" t="s">
        <v>648</v>
      </c>
      <c r="B17" s="66" t="s">
        <v>348</v>
      </c>
      <c r="C17" s="115"/>
      <c r="D17" s="116"/>
      <c r="E17" s="116"/>
      <c r="F17" s="116">
        <v>252889540.3040977</v>
      </c>
      <c r="G17" s="117">
        <v>252889540.3040977</v>
      </c>
    </row>
    <row r="18" spans="1:7" ht="24.75" customHeight="1">
      <c r="A18" s="58"/>
      <c r="B18" s="60" t="s">
        <v>537</v>
      </c>
      <c r="C18" s="118">
        <v>4209217.31</v>
      </c>
      <c r="D18" s="119"/>
      <c r="E18" s="119"/>
      <c r="F18" s="119"/>
      <c r="G18" s="120">
        <v>4209217.31</v>
      </c>
    </row>
    <row r="19" spans="1:7" ht="24.75" customHeight="1">
      <c r="A19" s="58"/>
      <c r="B19" s="60" t="s">
        <v>216</v>
      </c>
      <c r="C19" s="118"/>
      <c r="D19" s="119">
        <v>73000000</v>
      </c>
      <c r="E19" s="119"/>
      <c r="F19" s="119">
        <v>97816466.09104101</v>
      </c>
      <c r="G19" s="120">
        <v>170816466.09104103</v>
      </c>
    </row>
    <row r="20" spans="1:7" ht="24.75" customHeight="1">
      <c r="A20" s="58"/>
      <c r="B20" s="60" t="s">
        <v>508</v>
      </c>
      <c r="C20" s="118"/>
      <c r="D20" s="119"/>
      <c r="E20" s="119"/>
      <c r="F20" s="119">
        <v>19601249.942960363</v>
      </c>
      <c r="G20" s="120">
        <v>19601249.942960363</v>
      </c>
    </row>
    <row r="21" spans="1:7" ht="24.75" customHeight="1">
      <c r="A21" s="58"/>
      <c r="B21" s="60" t="s">
        <v>340</v>
      </c>
      <c r="C21" s="118"/>
      <c r="D21" s="119"/>
      <c r="E21" s="119"/>
      <c r="F21" s="119">
        <v>39445000</v>
      </c>
      <c r="G21" s="120">
        <v>39445000</v>
      </c>
    </row>
    <row r="22" spans="1:7" ht="24.75" customHeight="1">
      <c r="A22" s="58"/>
      <c r="B22" s="60" t="s">
        <v>394</v>
      </c>
      <c r="C22" s="118"/>
      <c r="D22" s="119">
        <v>12000000</v>
      </c>
      <c r="E22" s="119"/>
      <c r="F22" s="119">
        <v>215000000</v>
      </c>
      <c r="G22" s="120">
        <v>227000000</v>
      </c>
    </row>
    <row r="23" spans="1:7" ht="24.75" customHeight="1">
      <c r="A23" s="241" t="s">
        <v>687</v>
      </c>
      <c r="B23" s="242"/>
      <c r="C23" s="238">
        <v>4209217.31</v>
      </c>
      <c r="D23" s="239">
        <v>85000000</v>
      </c>
      <c r="E23" s="239"/>
      <c r="F23" s="239">
        <v>624752256.3380991</v>
      </c>
      <c r="G23" s="240">
        <v>713961473.6480992</v>
      </c>
    </row>
    <row r="24" spans="1:7" ht="24.75" customHeight="1">
      <c r="A24" s="246" t="s">
        <v>655</v>
      </c>
      <c r="B24" s="247"/>
      <c r="C24" s="243">
        <v>4209217.31</v>
      </c>
      <c r="D24" s="244">
        <v>707968346.3842918</v>
      </c>
      <c r="E24" s="244">
        <v>100000000</v>
      </c>
      <c r="F24" s="244">
        <v>1847633174.5538607</v>
      </c>
      <c r="G24" s="245">
        <v>2659810738.2481527</v>
      </c>
    </row>
  </sheetData>
  <sheetProtection/>
  <mergeCells count="4">
    <mergeCell ref="A1:G1"/>
    <mergeCell ref="A2:G2"/>
    <mergeCell ref="A3:G3"/>
    <mergeCell ref="A4:G4"/>
  </mergeCells>
  <printOptions gridLines="1" horizontalCentered="1"/>
  <pageMargins left="0.34" right="0.2" top="0.26" bottom="0.41" header="0.17" footer="0.18"/>
  <pageSetup firstPageNumber="3" useFirstPageNumber="1" horizontalDpi="600" verticalDpi="600" orientation="landscape" paperSize="9" r:id="rId1"/>
  <headerFooter alignWithMargins="0">
    <oddFooter>&amp;L&amp;Z&amp;F&amp;R&amp;P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14"/>
  <sheetViews>
    <sheetView view="pageBreakPreview" zoomScale="60" workbookViewId="0" topLeftCell="A1">
      <selection activeCell="E10" sqref="E10"/>
    </sheetView>
  </sheetViews>
  <sheetFormatPr defaultColWidth="11.8515625" defaultRowHeight="12.75"/>
  <cols>
    <col min="1" max="1" width="39.8515625" style="11" customWidth="1"/>
    <col min="2" max="2" width="11.7109375" style="32" customWidth="1"/>
    <col min="3" max="3" width="17.00390625" style="11" customWidth="1"/>
    <col min="4" max="4" width="15.7109375" style="11" customWidth="1"/>
    <col min="5" max="5" width="15.421875" style="11" customWidth="1"/>
    <col min="6" max="6" width="12.140625" style="11" customWidth="1"/>
    <col min="7" max="16384" width="11.8515625" style="11" customWidth="1"/>
  </cols>
  <sheetData>
    <row r="1" spans="1:7" s="20" customFormat="1" ht="18">
      <c r="A1" s="392" t="s">
        <v>706</v>
      </c>
      <c r="B1" s="393"/>
      <c r="C1" s="393"/>
      <c r="D1" s="393"/>
      <c r="E1" s="393"/>
      <c r="F1" s="393"/>
      <c r="G1" s="393"/>
    </row>
    <row r="2" spans="1:7" s="20" customFormat="1" ht="18">
      <c r="A2" s="392" t="s">
        <v>694</v>
      </c>
      <c r="B2" s="393"/>
      <c r="C2" s="393"/>
      <c r="D2" s="393"/>
      <c r="E2" s="393"/>
      <c r="F2" s="393"/>
      <c r="G2" s="393"/>
    </row>
    <row r="3" spans="1:12" s="20" customFormat="1" ht="18" customHeight="1">
      <c r="A3" s="394" t="s">
        <v>1067</v>
      </c>
      <c r="B3" s="395"/>
      <c r="C3" s="395"/>
      <c r="D3" s="395"/>
      <c r="E3" s="395"/>
      <c r="F3" s="395"/>
      <c r="G3" s="395"/>
      <c r="H3" s="34"/>
      <c r="I3" s="34"/>
      <c r="J3" s="34"/>
      <c r="K3" s="34"/>
      <c r="L3" s="34"/>
    </row>
    <row r="4" spans="1:7" s="21" customFormat="1" ht="15.75">
      <c r="A4" s="396" t="s">
        <v>695</v>
      </c>
      <c r="B4" s="397"/>
      <c r="C4" s="397"/>
      <c r="D4" s="397"/>
      <c r="E4" s="397"/>
      <c r="F4" s="397"/>
      <c r="G4" s="397"/>
    </row>
    <row r="5" spans="1:7" ht="68.25" customHeight="1">
      <c r="A5" s="19" t="s">
        <v>645</v>
      </c>
      <c r="B5" s="19" t="s">
        <v>83</v>
      </c>
      <c r="C5" s="19" t="s">
        <v>692</v>
      </c>
      <c r="D5" s="19" t="s">
        <v>693</v>
      </c>
      <c r="E5" s="19" t="s">
        <v>1155</v>
      </c>
      <c r="F5" s="19" t="s">
        <v>191</v>
      </c>
      <c r="G5" s="19" t="s">
        <v>655</v>
      </c>
    </row>
    <row r="6" spans="1:7" s="12" customFormat="1" ht="12.75" hidden="1">
      <c r="A6" s="141" t="s">
        <v>1154</v>
      </c>
      <c r="B6" s="59"/>
      <c r="C6" s="326" t="s">
        <v>211</v>
      </c>
      <c r="D6" s="327"/>
      <c r="E6" s="327"/>
      <c r="F6" s="327"/>
      <c r="G6" s="328"/>
    </row>
    <row r="7" spans="1:7" s="12" customFormat="1" ht="12.75" hidden="1">
      <c r="A7" s="141" t="s">
        <v>645</v>
      </c>
      <c r="B7" s="141" t="s">
        <v>685</v>
      </c>
      <c r="C7" s="66" t="s">
        <v>592</v>
      </c>
      <c r="D7" s="143" t="s">
        <v>237</v>
      </c>
      <c r="E7" s="143" t="s">
        <v>52</v>
      </c>
      <c r="F7" s="143" t="s">
        <v>712</v>
      </c>
      <c r="G7" s="144" t="s">
        <v>655</v>
      </c>
    </row>
    <row r="8" spans="1:7" s="12" customFormat="1" ht="45" customHeight="1">
      <c r="A8" s="66" t="s">
        <v>653</v>
      </c>
      <c r="B8" s="334" t="s">
        <v>630</v>
      </c>
      <c r="C8" s="115"/>
      <c r="D8" s="116">
        <v>622968346.3842918</v>
      </c>
      <c r="E8" s="116"/>
      <c r="F8" s="116">
        <v>686021918.4743415</v>
      </c>
      <c r="G8" s="117">
        <v>1308990264.8586333</v>
      </c>
    </row>
    <row r="9" spans="1:7" s="44" customFormat="1" ht="45" customHeight="1">
      <c r="A9" s="58"/>
      <c r="B9" s="350" t="s">
        <v>629</v>
      </c>
      <c r="C9" s="118"/>
      <c r="D9" s="119"/>
      <c r="E9" s="119">
        <v>100000000</v>
      </c>
      <c r="F9" s="119">
        <v>536858999.7414203</v>
      </c>
      <c r="G9" s="120">
        <v>636858999.7414203</v>
      </c>
    </row>
    <row r="10" spans="1:7" s="12" customFormat="1" ht="45" customHeight="1">
      <c r="A10" s="241" t="s">
        <v>686</v>
      </c>
      <c r="B10" s="351"/>
      <c r="C10" s="238"/>
      <c r="D10" s="239">
        <v>622968346.3842918</v>
      </c>
      <c r="E10" s="239">
        <v>100000000</v>
      </c>
      <c r="F10" s="239">
        <v>1222880918.215762</v>
      </c>
      <c r="G10" s="240">
        <v>1945849264.6000535</v>
      </c>
    </row>
    <row r="11" spans="1:7" s="12" customFormat="1" ht="45" customHeight="1">
      <c r="A11" s="66" t="s">
        <v>648</v>
      </c>
      <c r="B11" s="334" t="s">
        <v>630</v>
      </c>
      <c r="C11" s="115">
        <v>4209217.31</v>
      </c>
      <c r="D11" s="116"/>
      <c r="E11" s="116"/>
      <c r="F11" s="116">
        <v>69046249.94296037</v>
      </c>
      <c r="G11" s="117">
        <v>73255467.25296037</v>
      </c>
    </row>
    <row r="12" spans="1:7" s="44" customFormat="1" ht="45" customHeight="1">
      <c r="A12" s="58"/>
      <c r="B12" s="350" t="s">
        <v>629</v>
      </c>
      <c r="C12" s="118"/>
      <c r="D12" s="119">
        <v>85000000</v>
      </c>
      <c r="E12" s="119"/>
      <c r="F12" s="119">
        <v>555706006.3951387</v>
      </c>
      <c r="G12" s="120">
        <v>640706006.3951387</v>
      </c>
    </row>
    <row r="13" spans="1:7" s="44" customFormat="1" ht="45" customHeight="1">
      <c r="A13" s="241" t="s">
        <v>687</v>
      </c>
      <c r="B13" s="242"/>
      <c r="C13" s="238">
        <v>4209217.31</v>
      </c>
      <c r="D13" s="239">
        <v>85000000</v>
      </c>
      <c r="E13" s="239"/>
      <c r="F13" s="239">
        <v>624752256.3380991</v>
      </c>
      <c r="G13" s="240">
        <v>713961473.6480991</v>
      </c>
    </row>
    <row r="14" spans="1:7" s="12" customFormat="1" ht="45" customHeight="1">
      <c r="A14" s="246" t="s">
        <v>655</v>
      </c>
      <c r="B14" s="247"/>
      <c r="C14" s="243">
        <v>4209217.31</v>
      </c>
      <c r="D14" s="244">
        <v>707968346.3842918</v>
      </c>
      <c r="E14" s="244">
        <v>100000000</v>
      </c>
      <c r="F14" s="244">
        <v>1847633174.553861</v>
      </c>
      <c r="G14" s="245">
        <v>2659810738.2481527</v>
      </c>
    </row>
  </sheetData>
  <sheetProtection/>
  <mergeCells count="4">
    <mergeCell ref="A1:G1"/>
    <mergeCell ref="A2:G2"/>
    <mergeCell ref="A3:G3"/>
    <mergeCell ref="A4:G4"/>
  </mergeCells>
  <printOptions gridLines="1" horizontalCentered="1"/>
  <pageMargins left="0.37" right="0.2" top="0.52" bottom="0.46" header="0.27" footer="0.24"/>
  <pageSetup firstPageNumber="4" useFirstPageNumber="1" horizontalDpi="600" verticalDpi="600" orientation="landscape" paperSize="9" r:id="rId1"/>
  <headerFooter alignWithMargins="0">
    <oddFooter>&amp;L&amp;Z&amp;F&amp;R&amp;P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27"/>
  <sheetViews>
    <sheetView view="pageBreakPreview" zoomScale="75" zoomScaleNormal="85" zoomScaleSheetLayoutView="75" zoomScalePageLayoutView="0" workbookViewId="0" topLeftCell="A1">
      <selection activeCell="G11" sqref="G11"/>
    </sheetView>
  </sheetViews>
  <sheetFormatPr defaultColWidth="16.57421875" defaultRowHeight="12.75"/>
  <cols>
    <col min="1" max="1" width="28.28125" style="11" customWidth="1"/>
    <col min="2" max="2" width="21.57421875" style="11" customWidth="1"/>
    <col min="3" max="3" width="12.00390625" style="11" customWidth="1"/>
    <col min="4" max="4" width="12.28125" style="11" customWidth="1"/>
    <col min="5" max="5" width="11.57421875" style="11" customWidth="1"/>
    <col min="6" max="6" width="10.28125" style="11" customWidth="1"/>
    <col min="7" max="7" width="16.28125" style="11" customWidth="1"/>
    <col min="8" max="8" width="13.57421875" style="11" customWidth="1"/>
    <col min="9" max="9" width="11.28125" style="11" customWidth="1"/>
    <col min="10" max="10" width="9.8515625" style="11" customWidth="1"/>
    <col min="11" max="11" width="10.57421875" style="11" customWidth="1"/>
    <col min="12" max="16384" width="16.57421875" style="11" customWidth="1"/>
  </cols>
  <sheetData>
    <row r="1" spans="1:11" s="15" customFormat="1" ht="18" customHeight="1">
      <c r="A1" s="394" t="s">
        <v>689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</row>
    <row r="2" spans="1:11" s="15" customFormat="1" ht="18" customHeight="1">
      <c r="A2" s="394" t="s">
        <v>684</v>
      </c>
      <c r="B2" s="395"/>
      <c r="C2" s="395"/>
      <c r="D2" s="395"/>
      <c r="E2" s="395"/>
      <c r="F2" s="395"/>
      <c r="G2" s="395"/>
      <c r="H2" s="395"/>
      <c r="I2" s="395"/>
      <c r="J2" s="395"/>
      <c r="K2" s="395"/>
    </row>
    <row r="3" spans="1:11" s="15" customFormat="1" ht="18" customHeight="1">
      <c r="A3" s="394" t="s">
        <v>1067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</row>
    <row r="4" spans="1:11" s="15" customFormat="1" ht="15" customHeight="1">
      <c r="A4" s="400" t="s">
        <v>677</v>
      </c>
      <c r="B4" s="401"/>
      <c r="C4" s="401"/>
      <c r="D4" s="401"/>
      <c r="E4" s="401"/>
      <c r="F4" s="401"/>
      <c r="G4" s="401"/>
      <c r="H4" s="401"/>
      <c r="I4" s="401"/>
      <c r="J4" s="401"/>
      <c r="K4" s="401"/>
    </row>
    <row r="5" spans="1:11" s="17" customFormat="1" ht="20.25" customHeight="1">
      <c r="A5" s="402" t="s">
        <v>645</v>
      </c>
      <c r="B5" s="402" t="s">
        <v>637</v>
      </c>
      <c r="C5" s="403" t="s">
        <v>630</v>
      </c>
      <c r="D5" s="404"/>
      <c r="E5" s="405"/>
      <c r="F5" s="398" t="s">
        <v>690</v>
      </c>
      <c r="G5" s="403" t="s">
        <v>629</v>
      </c>
      <c r="H5" s="404"/>
      <c r="I5" s="405"/>
      <c r="J5" s="398" t="s">
        <v>691</v>
      </c>
      <c r="K5" s="398" t="s">
        <v>655</v>
      </c>
    </row>
    <row r="6" spans="1:11" s="18" customFormat="1" ht="54" customHeight="1">
      <c r="A6" s="402"/>
      <c r="B6" s="402"/>
      <c r="C6" s="16" t="s">
        <v>692</v>
      </c>
      <c r="D6" s="48" t="s">
        <v>237</v>
      </c>
      <c r="E6" s="16" t="s">
        <v>191</v>
      </c>
      <c r="F6" s="399"/>
      <c r="G6" s="48" t="s">
        <v>1155</v>
      </c>
      <c r="H6" s="48" t="s">
        <v>237</v>
      </c>
      <c r="I6" s="48" t="s">
        <v>191</v>
      </c>
      <c r="J6" s="399"/>
      <c r="K6" s="399"/>
    </row>
    <row r="7" ht="12.75" hidden="1"/>
    <row r="8" spans="1:11" ht="12.75" hidden="1">
      <c r="A8" s="164" t="s">
        <v>1154</v>
      </c>
      <c r="B8" s="165"/>
      <c r="C8" s="164" t="s">
        <v>685</v>
      </c>
      <c r="D8" s="166" t="s">
        <v>211</v>
      </c>
      <c r="E8" s="165"/>
      <c r="F8" s="165"/>
      <c r="G8" s="165"/>
      <c r="H8" s="165"/>
      <c r="I8" s="165"/>
      <c r="J8" s="165"/>
      <c r="K8" s="167"/>
    </row>
    <row r="9" spans="1:11" ht="12.75" hidden="1">
      <c r="A9" s="168"/>
      <c r="B9" s="169"/>
      <c r="C9" s="170" t="s">
        <v>630</v>
      </c>
      <c r="D9" s="165"/>
      <c r="E9" s="165"/>
      <c r="F9" s="66" t="s">
        <v>690</v>
      </c>
      <c r="G9" s="170" t="s">
        <v>629</v>
      </c>
      <c r="H9" s="165"/>
      <c r="I9" s="165"/>
      <c r="J9" s="66" t="s">
        <v>691</v>
      </c>
      <c r="K9" s="144" t="s">
        <v>655</v>
      </c>
    </row>
    <row r="10" spans="1:11" s="12" customFormat="1" ht="12.75" hidden="1">
      <c r="A10" s="141" t="s">
        <v>645</v>
      </c>
      <c r="B10" s="141" t="s">
        <v>637</v>
      </c>
      <c r="C10" s="66" t="s">
        <v>592</v>
      </c>
      <c r="D10" s="172" t="s">
        <v>237</v>
      </c>
      <c r="E10" s="143" t="s">
        <v>712</v>
      </c>
      <c r="F10" s="58"/>
      <c r="G10" s="170" t="s">
        <v>52</v>
      </c>
      <c r="H10" s="143" t="s">
        <v>237</v>
      </c>
      <c r="I10" s="143" t="s">
        <v>712</v>
      </c>
      <c r="J10" s="58"/>
      <c r="K10" s="163"/>
    </row>
    <row r="11" spans="1:11" s="12" customFormat="1" ht="24.75" customHeight="1">
      <c r="A11" s="66" t="s">
        <v>648</v>
      </c>
      <c r="B11" s="170" t="s">
        <v>216</v>
      </c>
      <c r="C11" s="115"/>
      <c r="D11" s="116"/>
      <c r="E11" s="116"/>
      <c r="F11" s="115"/>
      <c r="G11" s="115"/>
      <c r="H11" s="116">
        <v>73000000</v>
      </c>
      <c r="I11" s="116">
        <v>97816466.09104101</v>
      </c>
      <c r="J11" s="115">
        <v>170816466.09104103</v>
      </c>
      <c r="K11" s="117">
        <v>170816466.09104103</v>
      </c>
    </row>
    <row r="12" spans="1:11" s="44" customFormat="1" ht="24.75" customHeight="1">
      <c r="A12" s="58"/>
      <c r="B12" s="174" t="s">
        <v>508</v>
      </c>
      <c r="C12" s="118"/>
      <c r="D12" s="119"/>
      <c r="E12" s="119">
        <v>19601249.942960363</v>
      </c>
      <c r="F12" s="118">
        <v>19601249.942960363</v>
      </c>
      <c r="G12" s="118"/>
      <c r="H12" s="119"/>
      <c r="I12" s="119"/>
      <c r="J12" s="118"/>
      <c r="K12" s="120">
        <v>19601249.942960363</v>
      </c>
    </row>
    <row r="13" spans="1:11" s="12" customFormat="1" ht="24.75" customHeight="1">
      <c r="A13" s="58"/>
      <c r="B13" s="174" t="s">
        <v>340</v>
      </c>
      <c r="C13" s="118"/>
      <c r="D13" s="119"/>
      <c r="E13" s="119">
        <v>39445000</v>
      </c>
      <c r="F13" s="118">
        <v>39445000</v>
      </c>
      <c r="G13" s="118"/>
      <c r="H13" s="119"/>
      <c r="I13" s="119"/>
      <c r="J13" s="118"/>
      <c r="K13" s="120">
        <v>39445000</v>
      </c>
    </row>
    <row r="14" spans="1:11" s="12" customFormat="1" ht="24.75" customHeight="1">
      <c r="A14" s="58"/>
      <c r="B14" s="60" t="s">
        <v>348</v>
      </c>
      <c r="C14" s="118"/>
      <c r="D14" s="119"/>
      <c r="E14" s="119">
        <v>10000000</v>
      </c>
      <c r="F14" s="118">
        <v>10000000</v>
      </c>
      <c r="G14" s="118"/>
      <c r="H14" s="119"/>
      <c r="I14" s="119">
        <v>242889540.3040977</v>
      </c>
      <c r="J14" s="118">
        <v>242889540.3040977</v>
      </c>
      <c r="K14" s="120">
        <v>252889540.3040977</v>
      </c>
    </row>
    <row r="15" spans="1:11" s="12" customFormat="1" ht="24.75" customHeight="1">
      <c r="A15" s="58"/>
      <c r="B15" s="174" t="s">
        <v>394</v>
      </c>
      <c r="C15" s="118"/>
      <c r="D15" s="119"/>
      <c r="E15" s="119"/>
      <c r="F15" s="118"/>
      <c r="G15" s="118"/>
      <c r="H15" s="119">
        <v>12000000</v>
      </c>
      <c r="I15" s="119">
        <v>215000000</v>
      </c>
      <c r="J15" s="118">
        <v>227000000</v>
      </c>
      <c r="K15" s="120">
        <v>227000000</v>
      </c>
    </row>
    <row r="16" spans="1:11" s="44" customFormat="1" ht="24.75" customHeight="1">
      <c r="A16" s="58"/>
      <c r="B16" s="60" t="s">
        <v>537</v>
      </c>
      <c r="C16" s="118">
        <v>4209217.31</v>
      </c>
      <c r="D16" s="119"/>
      <c r="E16" s="119"/>
      <c r="F16" s="118">
        <v>4209217.31</v>
      </c>
      <c r="G16" s="118"/>
      <c r="H16" s="119"/>
      <c r="I16" s="119"/>
      <c r="J16" s="118"/>
      <c r="K16" s="120">
        <v>4209217.31</v>
      </c>
    </row>
    <row r="17" spans="1:11" s="44" customFormat="1" ht="24.75" customHeight="1">
      <c r="A17" s="71" t="s">
        <v>687</v>
      </c>
      <c r="B17" s="72"/>
      <c r="C17" s="121">
        <v>4209217.31</v>
      </c>
      <c r="D17" s="122"/>
      <c r="E17" s="122">
        <v>69046249.94296037</v>
      </c>
      <c r="F17" s="121">
        <v>73255467.25296037</v>
      </c>
      <c r="G17" s="121"/>
      <c r="H17" s="122">
        <v>85000000</v>
      </c>
      <c r="I17" s="122">
        <v>555706006.3951387</v>
      </c>
      <c r="J17" s="121">
        <v>640706006.3951387</v>
      </c>
      <c r="K17" s="123">
        <v>713961473.6480991</v>
      </c>
    </row>
    <row r="18" spans="1:11" ht="24.75" customHeight="1">
      <c r="A18" s="66" t="s">
        <v>653</v>
      </c>
      <c r="B18" s="170" t="s">
        <v>631</v>
      </c>
      <c r="C18" s="115"/>
      <c r="D18" s="116"/>
      <c r="E18" s="116">
        <v>11405109.80495123</v>
      </c>
      <c r="F18" s="115">
        <v>11405109.80495123</v>
      </c>
      <c r="G18" s="115"/>
      <c r="H18" s="116"/>
      <c r="I18" s="116">
        <v>448000000</v>
      </c>
      <c r="J18" s="115">
        <v>448000000</v>
      </c>
      <c r="K18" s="117">
        <v>459405109.80495125</v>
      </c>
    </row>
    <row r="19" spans="1:11" ht="24.75" customHeight="1">
      <c r="A19" s="58"/>
      <c r="B19" s="174" t="s">
        <v>319</v>
      </c>
      <c r="C19" s="118"/>
      <c r="D19" s="119"/>
      <c r="E19" s="119">
        <v>457362.49866907514</v>
      </c>
      <c r="F19" s="118">
        <v>457362.49866907514</v>
      </c>
      <c r="G19" s="118"/>
      <c r="H19" s="119"/>
      <c r="I19" s="119">
        <v>88858999.74142031</v>
      </c>
      <c r="J19" s="118">
        <v>88858999.74142031</v>
      </c>
      <c r="K19" s="120">
        <v>89316362.24008939</v>
      </c>
    </row>
    <row r="20" spans="1:11" ht="24.75" customHeight="1">
      <c r="A20" s="58"/>
      <c r="B20" s="174" t="s">
        <v>327</v>
      </c>
      <c r="C20" s="118"/>
      <c r="D20" s="119"/>
      <c r="E20" s="119">
        <v>13067499.961973574</v>
      </c>
      <c r="F20" s="118">
        <v>13067499.961973574</v>
      </c>
      <c r="G20" s="118"/>
      <c r="H20" s="119"/>
      <c r="I20" s="119"/>
      <c r="J20" s="118"/>
      <c r="K20" s="120">
        <v>13067499.961973574</v>
      </c>
    </row>
    <row r="21" spans="1:11" ht="24.75" customHeight="1">
      <c r="A21" s="58"/>
      <c r="B21" s="174" t="s">
        <v>426</v>
      </c>
      <c r="C21" s="118"/>
      <c r="D21" s="119"/>
      <c r="E21" s="119">
        <v>28349318.64906822</v>
      </c>
      <c r="F21" s="118">
        <v>28349318.64906822</v>
      </c>
      <c r="G21" s="118"/>
      <c r="H21" s="119"/>
      <c r="I21" s="119"/>
      <c r="J21" s="118"/>
      <c r="K21" s="120">
        <v>28349318.64906822</v>
      </c>
    </row>
    <row r="22" spans="1:11" ht="24.75" customHeight="1">
      <c r="A22" s="58"/>
      <c r="B22" s="174" t="s">
        <v>544</v>
      </c>
      <c r="C22" s="118"/>
      <c r="D22" s="119"/>
      <c r="E22" s="119">
        <v>12428535.753702402</v>
      </c>
      <c r="F22" s="118">
        <v>12428535.753702402</v>
      </c>
      <c r="G22" s="118"/>
      <c r="H22" s="119"/>
      <c r="I22" s="119"/>
      <c r="J22" s="118"/>
      <c r="K22" s="120">
        <v>12428535.753702402</v>
      </c>
    </row>
    <row r="23" spans="1:11" ht="24.75" customHeight="1">
      <c r="A23" s="58"/>
      <c r="B23" s="60" t="s">
        <v>487</v>
      </c>
      <c r="C23" s="118"/>
      <c r="D23" s="119"/>
      <c r="E23" s="119"/>
      <c r="F23" s="118"/>
      <c r="G23" s="118">
        <v>100000000</v>
      </c>
      <c r="H23" s="119"/>
      <c r="I23" s="119"/>
      <c r="J23" s="118">
        <v>100000000</v>
      </c>
      <c r="K23" s="120">
        <v>100000000</v>
      </c>
    </row>
    <row r="24" spans="1:11" ht="24.75" customHeight="1">
      <c r="A24" s="58"/>
      <c r="B24" s="174" t="s">
        <v>761</v>
      </c>
      <c r="C24" s="118"/>
      <c r="D24" s="119">
        <v>622968346.3842918</v>
      </c>
      <c r="E24" s="119">
        <v>550314091.805977</v>
      </c>
      <c r="F24" s="118">
        <v>1173282438.1902688</v>
      </c>
      <c r="G24" s="118"/>
      <c r="H24" s="119"/>
      <c r="I24" s="119"/>
      <c r="J24" s="118"/>
      <c r="K24" s="120">
        <v>1173282438.1902688</v>
      </c>
    </row>
    <row r="25" spans="1:11" ht="24.75" customHeight="1">
      <c r="A25" s="58"/>
      <c r="B25" s="174" t="s">
        <v>633</v>
      </c>
      <c r="C25" s="118"/>
      <c r="D25" s="119"/>
      <c r="E25" s="119">
        <v>70000000</v>
      </c>
      <c r="F25" s="118">
        <v>70000000</v>
      </c>
      <c r="G25" s="118"/>
      <c r="H25" s="119"/>
      <c r="I25" s="119"/>
      <c r="J25" s="118"/>
      <c r="K25" s="120">
        <v>70000000</v>
      </c>
    </row>
    <row r="26" spans="1:11" ht="24.75" customHeight="1">
      <c r="A26" s="71" t="s">
        <v>686</v>
      </c>
      <c r="B26" s="72"/>
      <c r="C26" s="121"/>
      <c r="D26" s="122">
        <v>622968346.3842918</v>
      </c>
      <c r="E26" s="122">
        <v>686021918.4743415</v>
      </c>
      <c r="F26" s="121">
        <v>1308990264.8586333</v>
      </c>
      <c r="G26" s="121">
        <v>100000000</v>
      </c>
      <c r="H26" s="122"/>
      <c r="I26" s="122">
        <v>536858999.7414203</v>
      </c>
      <c r="J26" s="121">
        <v>636858999.7414203</v>
      </c>
      <c r="K26" s="123">
        <v>1945849264.6000535</v>
      </c>
    </row>
    <row r="27" spans="1:11" ht="24.75" customHeight="1">
      <c r="A27" s="69" t="s">
        <v>655</v>
      </c>
      <c r="B27" s="70"/>
      <c r="C27" s="126">
        <v>4209217.31</v>
      </c>
      <c r="D27" s="127">
        <v>622968346.3842918</v>
      </c>
      <c r="E27" s="127">
        <v>755068168.4173019</v>
      </c>
      <c r="F27" s="126">
        <v>1382245732.1115937</v>
      </c>
      <c r="G27" s="126">
        <v>100000000</v>
      </c>
      <c r="H27" s="127">
        <v>85000000</v>
      </c>
      <c r="I27" s="127">
        <v>1092565006.136559</v>
      </c>
      <c r="J27" s="126">
        <v>1277565006.136559</v>
      </c>
      <c r="K27" s="128">
        <v>2659810738.2481527</v>
      </c>
    </row>
  </sheetData>
  <sheetProtection/>
  <mergeCells count="11">
    <mergeCell ref="J5:J6"/>
    <mergeCell ref="K5:K6"/>
    <mergeCell ref="A1:K1"/>
    <mergeCell ref="A2:K2"/>
    <mergeCell ref="A3:K3"/>
    <mergeCell ref="A4:K4"/>
    <mergeCell ref="A5:A6"/>
    <mergeCell ref="B5:B6"/>
    <mergeCell ref="F5:F6"/>
    <mergeCell ref="C5:E5"/>
    <mergeCell ref="G5:I5"/>
  </mergeCells>
  <printOptions gridLines="1" horizontalCentered="1"/>
  <pageMargins left="0.21" right="0.2" top="0.25" bottom="0.39" header="0.17" footer="0.19"/>
  <pageSetup firstPageNumber="5" useFirstPageNumber="1" horizontalDpi="600" verticalDpi="600" orientation="landscape" paperSize="9" scale="90" r:id="rId1"/>
  <headerFooter alignWithMargins="0">
    <oddFooter>&amp;L&amp;Z&amp;F&amp;R&amp;P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43"/>
  <sheetViews>
    <sheetView view="pageBreakPreview" zoomScaleSheetLayoutView="100" zoomScalePageLayoutView="0" workbookViewId="0" topLeftCell="A1">
      <selection activeCell="A11" sqref="A11"/>
    </sheetView>
  </sheetViews>
  <sheetFormatPr defaultColWidth="9.140625" defaultRowHeight="12.75"/>
  <cols>
    <col min="1" max="1" width="91.140625" style="0" customWidth="1"/>
    <col min="2" max="3" width="16.140625" style="11" customWidth="1"/>
    <col min="4" max="4" width="10.57421875" style="11" customWidth="1"/>
    <col min="5" max="5" width="12.00390625" style="0" bestFit="1" customWidth="1"/>
    <col min="6" max="7" width="0" style="0" hidden="1" customWidth="1"/>
    <col min="8" max="8" width="22.7109375" style="0" customWidth="1"/>
    <col min="9" max="9" width="9.57421875" style="0" bestFit="1" customWidth="1"/>
  </cols>
  <sheetData>
    <row r="1" spans="1:4" ht="21.75" customHeight="1">
      <c r="A1" s="406" t="s">
        <v>707</v>
      </c>
      <c r="B1" s="407"/>
      <c r="C1" s="407"/>
      <c r="D1" s="408"/>
    </row>
    <row r="2" spans="1:4" ht="21.75" customHeight="1">
      <c r="A2" s="409" t="s">
        <v>694</v>
      </c>
      <c r="B2" s="410"/>
      <c r="C2" s="410"/>
      <c r="D2" s="411"/>
    </row>
    <row r="3" spans="1:6" ht="18">
      <c r="A3" s="387" t="s">
        <v>1067</v>
      </c>
      <c r="B3" s="388"/>
      <c r="C3" s="388"/>
      <c r="D3" s="388"/>
      <c r="E3" s="42"/>
      <c r="F3" s="43"/>
    </row>
    <row r="4" spans="1:4" ht="15.75">
      <c r="A4" s="412" t="s">
        <v>695</v>
      </c>
      <c r="B4" s="412"/>
      <c r="C4" s="412"/>
      <c r="D4" s="412"/>
    </row>
    <row r="5" spans="1:4" s="13" customFormat="1" ht="49.5" customHeight="1">
      <c r="A5" s="27" t="s">
        <v>211</v>
      </c>
      <c r="B5" s="19" t="s">
        <v>630</v>
      </c>
      <c r="C5" s="19" t="s">
        <v>629</v>
      </c>
      <c r="D5" s="19" t="s">
        <v>936</v>
      </c>
    </row>
    <row r="6" spans="1:4" ht="12.75" hidden="1">
      <c r="A6" s="64" t="s">
        <v>1154</v>
      </c>
      <c r="B6" s="64" t="s">
        <v>685</v>
      </c>
      <c r="C6" s="54"/>
      <c r="D6" s="55"/>
    </row>
    <row r="7" spans="1:4" ht="24.75" customHeight="1" hidden="1">
      <c r="A7" s="64" t="s">
        <v>211</v>
      </c>
      <c r="B7" s="65" t="s">
        <v>630</v>
      </c>
      <c r="C7" s="68" t="s">
        <v>629</v>
      </c>
      <c r="D7" s="105" t="s">
        <v>655</v>
      </c>
    </row>
    <row r="8" spans="1:4" s="13" customFormat="1" ht="24.75" customHeight="1">
      <c r="A8" s="352" t="s">
        <v>592</v>
      </c>
      <c r="B8" s="353">
        <v>4209217.31</v>
      </c>
      <c r="C8" s="353"/>
      <c r="D8" s="353">
        <v>4209217.31</v>
      </c>
    </row>
    <row r="9" spans="1:4" s="13" customFormat="1" ht="24.75" customHeight="1">
      <c r="A9" s="352" t="s">
        <v>237</v>
      </c>
      <c r="B9" s="353">
        <v>622968346.3842918</v>
      </c>
      <c r="C9" s="353">
        <v>85000000</v>
      </c>
      <c r="D9" s="353">
        <v>707968346.3842918</v>
      </c>
    </row>
    <row r="10" spans="1:4" s="13" customFormat="1" ht="24.75" customHeight="1">
      <c r="A10" s="352" t="s">
        <v>52</v>
      </c>
      <c r="B10" s="353"/>
      <c r="C10" s="353">
        <v>100000000</v>
      </c>
      <c r="D10" s="353">
        <v>100000000</v>
      </c>
    </row>
    <row r="11" spans="1:4" s="13" customFormat="1" ht="24.75" customHeight="1">
      <c r="A11" s="352" t="s">
        <v>712</v>
      </c>
      <c r="B11" s="353">
        <v>755068168.4173019</v>
      </c>
      <c r="C11" s="353">
        <v>1092565006.136559</v>
      </c>
      <c r="D11" s="353">
        <v>1847633174.553861</v>
      </c>
    </row>
    <row r="12" spans="1:4" s="13" customFormat="1" ht="24.75" customHeight="1">
      <c r="A12" s="354" t="s">
        <v>655</v>
      </c>
      <c r="B12" s="355">
        <v>1382245732.1115937</v>
      </c>
      <c r="C12" s="355">
        <v>1277565006.136559</v>
      </c>
      <c r="D12" s="355">
        <v>2659810738.2481527</v>
      </c>
    </row>
    <row r="13" spans="1:4" s="13" customFormat="1" ht="15.75" customHeight="1">
      <c r="A13"/>
      <c r="B13"/>
      <c r="C13"/>
      <c r="D13"/>
    </row>
    <row r="14" spans="1:4" s="24" customFormat="1" ht="15.75" customHeight="1">
      <c r="A14"/>
      <c r="B14"/>
      <c r="C14"/>
      <c r="D14"/>
    </row>
    <row r="15" spans="1:4" s="13" customFormat="1" ht="15.75" customHeight="1">
      <c r="A15"/>
      <c r="B15"/>
      <c r="C15"/>
      <c r="D15"/>
    </row>
    <row r="16" spans="1:4" s="13" customFormat="1" ht="15.75" customHeight="1">
      <c r="A16"/>
      <c r="B16"/>
      <c r="C16"/>
      <c r="D16"/>
    </row>
    <row r="17" spans="1:4" s="24" customFormat="1" ht="15.75" customHeight="1">
      <c r="A17"/>
      <c r="B17"/>
      <c r="C17"/>
      <c r="D17"/>
    </row>
    <row r="18" spans="1:4" ht="12.75">
      <c r="A18" s="83"/>
      <c r="B18" s="85"/>
      <c r="C18" s="85"/>
      <c r="D18" s="85"/>
    </row>
    <row r="19" spans="1:4" ht="12.75">
      <c r="A19" s="83"/>
      <c r="B19" s="85"/>
      <c r="C19" s="85"/>
      <c r="D19" s="85"/>
    </row>
    <row r="20" spans="1:4" ht="12.75">
      <c r="A20" s="83"/>
      <c r="B20" s="85"/>
      <c r="C20" s="85"/>
      <c r="D20" s="85"/>
    </row>
    <row r="21" spans="1:4" ht="12.75">
      <c r="A21" s="83"/>
      <c r="B21" s="85"/>
      <c r="C21" s="85"/>
      <c r="D21" s="85"/>
    </row>
    <row r="22" spans="1:4" ht="12.75">
      <c r="A22" s="83"/>
      <c r="B22" s="85"/>
      <c r="C22" s="85"/>
      <c r="D22" s="85"/>
    </row>
    <row r="23" spans="1:9" ht="12.75">
      <c r="A23" s="83"/>
      <c r="B23" s="85"/>
      <c r="C23" s="85"/>
      <c r="D23" s="85"/>
      <c r="H23" s="65" t="s">
        <v>211</v>
      </c>
      <c r="I23" s="182" t="s">
        <v>938</v>
      </c>
    </row>
    <row r="24" spans="1:10" ht="12.75">
      <c r="A24" s="83"/>
      <c r="B24" s="85"/>
      <c r="C24" s="85"/>
      <c r="D24" s="85"/>
      <c r="H24" s="251" t="s">
        <v>592</v>
      </c>
      <c r="I24" s="253">
        <f>I35/$I$39</f>
        <v>0.001582525120855908</v>
      </c>
      <c r="J24" s="181"/>
    </row>
    <row r="25" spans="1:10" ht="12.75">
      <c r="A25" s="83"/>
      <c r="B25" s="85"/>
      <c r="C25" s="85"/>
      <c r="D25" s="85"/>
      <c r="H25" s="252" t="s">
        <v>237</v>
      </c>
      <c r="I25" s="253">
        <f>I36/$I$39</f>
        <v>0.2661724521236369</v>
      </c>
      <c r="J25" s="181"/>
    </row>
    <row r="26" spans="1:10" ht="12.75">
      <c r="A26" s="83"/>
      <c r="B26" s="85"/>
      <c r="C26" s="85"/>
      <c r="D26" s="85"/>
      <c r="H26" s="252" t="s">
        <v>52</v>
      </c>
      <c r="I26" s="253">
        <f>I37/$I$39</f>
        <v>0.03759666000366011</v>
      </c>
      <c r="J26" s="181"/>
    </row>
    <row r="27" spans="1:10" ht="12.75">
      <c r="A27" s="83"/>
      <c r="B27" s="85"/>
      <c r="C27" s="85"/>
      <c r="D27" s="85"/>
      <c r="H27" s="129" t="s">
        <v>712</v>
      </c>
      <c r="I27" s="253">
        <f>I38/$I$39</f>
        <v>0.694648362751847</v>
      </c>
      <c r="J27" s="181"/>
    </row>
    <row r="28" spans="1:10" ht="12.75">
      <c r="A28" s="83"/>
      <c r="B28" s="85"/>
      <c r="C28" s="85"/>
      <c r="D28" s="85"/>
      <c r="H28" s="69" t="s">
        <v>655</v>
      </c>
      <c r="I28" s="120"/>
      <c r="J28" s="181"/>
    </row>
    <row r="29" spans="1:10" ht="12.75">
      <c r="A29" s="83"/>
      <c r="B29" s="85"/>
      <c r="C29" s="85"/>
      <c r="D29" s="85"/>
      <c r="H29" s="60"/>
      <c r="I29" s="120"/>
      <c r="J29" s="181"/>
    </row>
    <row r="30" spans="1:10" ht="12.75">
      <c r="A30" s="83"/>
      <c r="B30" s="85"/>
      <c r="C30" s="85"/>
      <c r="D30" s="85"/>
      <c r="H30" s="60"/>
      <c r="I30" s="120"/>
      <c r="J30" s="181"/>
    </row>
    <row r="31" spans="1:10" ht="12.75">
      <c r="A31" s="83"/>
      <c r="B31" s="85"/>
      <c r="C31" s="85"/>
      <c r="D31" s="85"/>
      <c r="H31" s="60"/>
      <c r="I31" s="120"/>
      <c r="J31" s="181"/>
    </row>
    <row r="32" spans="1:10" ht="12.75">
      <c r="A32" s="83"/>
      <c r="B32" s="85"/>
      <c r="C32" s="85"/>
      <c r="D32" s="85"/>
      <c r="H32" s="145"/>
      <c r="I32" s="146"/>
      <c r="J32" s="24"/>
    </row>
    <row r="33" spans="1:4" ht="12.75">
      <c r="A33" s="83"/>
      <c r="B33" s="85"/>
      <c r="C33" s="85"/>
      <c r="D33" s="85"/>
    </row>
    <row r="34" spans="1:9" ht="12.75">
      <c r="A34" s="83"/>
      <c r="B34" s="85"/>
      <c r="C34" s="85"/>
      <c r="D34" s="85"/>
      <c r="H34" s="65" t="s">
        <v>211</v>
      </c>
      <c r="I34" s="105" t="s">
        <v>655</v>
      </c>
    </row>
    <row r="35" spans="1:9" ht="12.75">
      <c r="A35" s="83"/>
      <c r="B35" s="85"/>
      <c r="C35" s="85"/>
      <c r="D35" s="85"/>
      <c r="H35" s="251" t="s">
        <v>592</v>
      </c>
      <c r="I35" s="248">
        <v>4209217.31</v>
      </c>
    </row>
    <row r="36" spans="1:9" ht="12.75">
      <c r="A36" s="83"/>
      <c r="B36" s="85"/>
      <c r="C36" s="85"/>
      <c r="D36" s="85"/>
      <c r="H36" s="252" t="s">
        <v>237</v>
      </c>
      <c r="I36" s="249">
        <v>707968346.3842918</v>
      </c>
    </row>
    <row r="37" spans="8:9" ht="12.75">
      <c r="H37" s="252" t="s">
        <v>52</v>
      </c>
      <c r="I37" s="249">
        <v>100000000</v>
      </c>
    </row>
    <row r="38" spans="8:9" ht="12.75">
      <c r="H38" s="129" t="s">
        <v>712</v>
      </c>
      <c r="I38" s="250">
        <v>1847633174.553861</v>
      </c>
    </row>
    <row r="39" spans="2:9" ht="12.75">
      <c r="B39" s="211"/>
      <c r="H39" s="69" t="s">
        <v>655</v>
      </c>
      <c r="I39" s="128">
        <v>2659810738.2481527</v>
      </c>
    </row>
    <row r="43" spans="2:4" ht="12.75">
      <c r="B43"/>
      <c r="C43"/>
      <c r="D43"/>
    </row>
  </sheetData>
  <sheetProtection/>
  <mergeCells count="4">
    <mergeCell ref="A1:D1"/>
    <mergeCell ref="A2:D2"/>
    <mergeCell ref="A3:D3"/>
    <mergeCell ref="A4:D4"/>
  </mergeCells>
  <printOptions gridLines="1" horizontalCentered="1"/>
  <pageMargins left="0.21" right="0.33" top="0.44" bottom="0.41" header="0.2" footer="0.17"/>
  <pageSetup firstPageNumber="6" useFirstPageNumber="1" horizontalDpi="600" verticalDpi="600" orientation="landscape" r:id="rId2"/>
  <headerFooter alignWithMargins="0">
    <oddFooter>&amp;L&amp;Z&amp;F&amp;R&amp;P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9"/>
  <sheetViews>
    <sheetView view="pageBreakPreview" zoomScale="75" zoomScaleNormal="85" zoomScaleSheetLayoutView="75" zoomScalePageLayoutView="0" workbookViewId="0" topLeftCell="A1">
      <selection activeCell="B22" sqref="B22"/>
    </sheetView>
  </sheetViews>
  <sheetFormatPr defaultColWidth="9.140625" defaultRowHeight="12.75"/>
  <cols>
    <col min="1" max="1" width="37.8515625" style="11" customWidth="1"/>
    <col min="2" max="2" width="22.00390625" style="11" customWidth="1"/>
    <col min="3" max="3" width="45.28125" style="11" customWidth="1"/>
    <col min="4" max="5" width="16.140625" style="11" customWidth="1"/>
    <col min="6" max="6" width="10.57421875" style="11" customWidth="1"/>
    <col min="7" max="8" width="9.140625" style="11" customWidth="1"/>
  </cols>
  <sheetData>
    <row r="1" spans="1:6" ht="18">
      <c r="A1" s="406" t="s">
        <v>927</v>
      </c>
      <c r="B1" s="413"/>
      <c r="C1" s="413"/>
      <c r="D1" s="413"/>
      <c r="E1" s="413"/>
      <c r="F1" s="414"/>
    </row>
    <row r="2" spans="1:6" ht="18">
      <c r="A2" s="409" t="s">
        <v>694</v>
      </c>
      <c r="B2" s="415"/>
      <c r="C2" s="415"/>
      <c r="D2" s="415"/>
      <c r="E2" s="415"/>
      <c r="F2" s="416"/>
    </row>
    <row r="3" spans="1:6" ht="18" customHeight="1">
      <c r="A3" s="387" t="s">
        <v>1067</v>
      </c>
      <c r="B3" s="388"/>
      <c r="C3" s="388"/>
      <c r="D3" s="388"/>
      <c r="E3" s="388"/>
      <c r="F3" s="417"/>
    </row>
    <row r="4" spans="1:6" ht="21" customHeight="1">
      <c r="A4" s="418" t="s">
        <v>695</v>
      </c>
      <c r="B4" s="419"/>
      <c r="C4" s="419"/>
      <c r="D4" s="419"/>
      <c r="E4" s="419"/>
      <c r="F4" s="420"/>
    </row>
    <row r="5" spans="1:6" ht="21" customHeight="1" hidden="1">
      <c r="A5" s="65" t="s">
        <v>925</v>
      </c>
      <c r="B5" s="54"/>
      <c r="C5" s="54"/>
      <c r="D5" s="65" t="s">
        <v>628</v>
      </c>
      <c r="E5" s="54"/>
      <c r="F5" s="55"/>
    </row>
    <row r="6" spans="1:8" s="162" customFormat="1" ht="38.25" customHeight="1">
      <c r="A6" s="153" t="s">
        <v>634</v>
      </c>
      <c r="B6" s="153" t="s">
        <v>211</v>
      </c>
      <c r="C6" s="153" t="s">
        <v>643</v>
      </c>
      <c r="D6" s="153" t="s">
        <v>630</v>
      </c>
      <c r="E6" s="153" t="s">
        <v>629</v>
      </c>
      <c r="F6" s="153" t="s">
        <v>655</v>
      </c>
      <c r="G6" s="80"/>
      <c r="H6" s="80"/>
    </row>
    <row r="7" spans="1:8" s="24" customFormat="1" ht="21" customHeight="1" hidden="1">
      <c r="A7" s="64" t="s">
        <v>1154</v>
      </c>
      <c r="B7" s="54"/>
      <c r="C7" s="54"/>
      <c r="D7" s="64" t="s">
        <v>685</v>
      </c>
      <c r="E7" s="54"/>
      <c r="F7" s="55"/>
      <c r="G7" s="44"/>
      <c r="H7" s="44"/>
    </row>
    <row r="8" spans="1:8" s="24" customFormat="1" ht="21" customHeight="1" hidden="1">
      <c r="A8" s="141" t="s">
        <v>634</v>
      </c>
      <c r="B8" s="141" t="s">
        <v>211</v>
      </c>
      <c r="C8" s="141" t="s">
        <v>79</v>
      </c>
      <c r="D8" s="66" t="s">
        <v>630</v>
      </c>
      <c r="E8" s="143" t="s">
        <v>629</v>
      </c>
      <c r="F8" s="144" t="s">
        <v>655</v>
      </c>
      <c r="G8" s="44"/>
      <c r="H8" s="44"/>
    </row>
    <row r="9" spans="1:8" s="24" customFormat="1" ht="22.5" customHeight="1">
      <c r="A9" s="66" t="s">
        <v>1146</v>
      </c>
      <c r="B9" s="66" t="s">
        <v>52</v>
      </c>
      <c r="C9" s="66" t="s">
        <v>219</v>
      </c>
      <c r="D9" s="115"/>
      <c r="E9" s="116">
        <v>100000000</v>
      </c>
      <c r="F9" s="117">
        <v>100000000</v>
      </c>
      <c r="G9" s="44"/>
      <c r="H9" s="44"/>
    </row>
    <row r="10" spans="1:8" s="24" customFormat="1" ht="22.5" customHeight="1" hidden="1">
      <c r="A10" s="58"/>
      <c r="B10" s="66" t="s">
        <v>585</v>
      </c>
      <c r="C10" s="59"/>
      <c r="D10" s="115"/>
      <c r="E10" s="116">
        <v>100000000</v>
      </c>
      <c r="F10" s="117">
        <v>100000000</v>
      </c>
      <c r="G10" s="44"/>
      <c r="H10" s="44"/>
    </row>
    <row r="11" spans="1:8" s="24" customFormat="1" ht="22.5" customHeight="1">
      <c r="A11" s="71" t="s">
        <v>1153</v>
      </c>
      <c r="B11" s="72"/>
      <c r="C11" s="72"/>
      <c r="D11" s="121"/>
      <c r="E11" s="122">
        <v>100000000</v>
      </c>
      <c r="F11" s="123">
        <v>100000000</v>
      </c>
      <c r="G11" s="44"/>
      <c r="H11" s="44"/>
    </row>
    <row r="12" spans="1:8" s="24" customFormat="1" ht="22.5" customHeight="1">
      <c r="A12" s="66" t="s">
        <v>1145</v>
      </c>
      <c r="B12" s="66" t="s">
        <v>592</v>
      </c>
      <c r="C12" s="66" t="s">
        <v>592</v>
      </c>
      <c r="D12" s="115">
        <v>4209217.31</v>
      </c>
      <c r="E12" s="116"/>
      <c r="F12" s="117">
        <v>4209217.31</v>
      </c>
      <c r="G12" s="44"/>
      <c r="H12" s="44"/>
    </row>
    <row r="13" spans="1:8" s="24" customFormat="1" ht="22.5" customHeight="1" hidden="1">
      <c r="A13" s="58"/>
      <c r="B13" s="66" t="s">
        <v>703</v>
      </c>
      <c r="C13" s="59"/>
      <c r="D13" s="115">
        <v>4209217.31</v>
      </c>
      <c r="E13" s="116"/>
      <c r="F13" s="117">
        <v>4209217.31</v>
      </c>
      <c r="G13" s="44"/>
      <c r="H13" s="44"/>
    </row>
    <row r="14" spans="1:8" s="13" customFormat="1" ht="22.5" customHeight="1">
      <c r="A14" s="58"/>
      <c r="B14" s="66" t="s">
        <v>237</v>
      </c>
      <c r="C14" s="66" t="s">
        <v>219</v>
      </c>
      <c r="D14" s="115"/>
      <c r="E14" s="116">
        <v>73000000</v>
      </c>
      <c r="F14" s="117">
        <v>73000000</v>
      </c>
      <c r="G14" s="12"/>
      <c r="H14" s="12"/>
    </row>
    <row r="15" spans="1:8" s="13" customFormat="1" ht="22.5" customHeight="1">
      <c r="A15" s="58"/>
      <c r="B15" s="58"/>
      <c r="C15" s="60" t="s">
        <v>223</v>
      </c>
      <c r="D15" s="118">
        <v>424958847.5335389</v>
      </c>
      <c r="E15" s="119"/>
      <c r="F15" s="120">
        <v>424958847.5335389</v>
      </c>
      <c r="G15" s="12"/>
      <c r="H15" s="12"/>
    </row>
    <row r="16" spans="1:8" s="13" customFormat="1" ht="22.5" customHeight="1">
      <c r="A16" s="58"/>
      <c r="B16" s="58"/>
      <c r="C16" s="60" t="s">
        <v>330</v>
      </c>
      <c r="D16" s="118">
        <v>198009498.8507529</v>
      </c>
      <c r="E16" s="119">
        <v>12000000</v>
      </c>
      <c r="F16" s="120">
        <v>210009498.8507529</v>
      </c>
      <c r="G16" s="12"/>
      <c r="H16" s="12"/>
    </row>
    <row r="17" spans="1:8" s="24" customFormat="1" ht="22.5" customHeight="1">
      <c r="A17" s="161"/>
      <c r="B17" s="71" t="s">
        <v>696</v>
      </c>
      <c r="C17" s="72"/>
      <c r="D17" s="121">
        <v>622968346.3842918</v>
      </c>
      <c r="E17" s="122">
        <v>85000000</v>
      </c>
      <c r="F17" s="123">
        <v>707968346.3842918</v>
      </c>
      <c r="G17" s="44"/>
      <c r="H17" s="44"/>
    </row>
    <row r="18" spans="1:8" s="24" customFormat="1" ht="22.5" customHeight="1">
      <c r="A18" s="71" t="s">
        <v>1152</v>
      </c>
      <c r="B18" s="72"/>
      <c r="C18" s="72"/>
      <c r="D18" s="121">
        <v>627177563.6942918</v>
      </c>
      <c r="E18" s="122">
        <v>85000000</v>
      </c>
      <c r="F18" s="123">
        <v>712177563.6942918</v>
      </c>
      <c r="G18" s="44"/>
      <c r="H18" s="44"/>
    </row>
    <row r="19" spans="1:8" s="212" customFormat="1" ht="22.5" customHeight="1">
      <c r="A19" s="66" t="s">
        <v>636</v>
      </c>
      <c r="B19" s="66" t="s">
        <v>712</v>
      </c>
      <c r="C19" s="66" t="s">
        <v>228</v>
      </c>
      <c r="D19" s="115">
        <v>559034277.6392426</v>
      </c>
      <c r="E19" s="116"/>
      <c r="F19" s="117">
        <v>559034277.6392426</v>
      </c>
      <c r="G19" s="213"/>
      <c r="H19" s="213"/>
    </row>
    <row r="20" spans="1:8" s="212" customFormat="1" ht="22.5" customHeight="1">
      <c r="A20" s="58"/>
      <c r="B20" s="58"/>
      <c r="C20" s="60" t="s">
        <v>596</v>
      </c>
      <c r="D20" s="118">
        <v>457362.49866907514</v>
      </c>
      <c r="E20" s="119">
        <v>536858999.7414203</v>
      </c>
      <c r="F20" s="120">
        <v>537316362.2400894</v>
      </c>
      <c r="G20" s="213"/>
      <c r="H20" s="213"/>
    </row>
    <row r="21" spans="1:8" s="212" customFormat="1" ht="22.5" customHeight="1">
      <c r="A21" s="58"/>
      <c r="B21" s="58"/>
      <c r="C21" s="60" t="s">
        <v>225</v>
      </c>
      <c r="D21" s="118"/>
      <c r="E21" s="119">
        <v>97816466.09104101</v>
      </c>
      <c r="F21" s="120">
        <v>97816466.09104101</v>
      </c>
      <c r="G21" s="213"/>
      <c r="H21" s="213"/>
    </row>
    <row r="22" spans="1:8" s="212" customFormat="1" ht="22.5" customHeight="1">
      <c r="A22" s="58"/>
      <c r="B22" s="58"/>
      <c r="C22" s="60" t="s">
        <v>312</v>
      </c>
      <c r="D22" s="118">
        <v>11405109.80495123</v>
      </c>
      <c r="E22" s="119"/>
      <c r="F22" s="120">
        <v>11405109.80495123</v>
      </c>
      <c r="G22" s="213"/>
      <c r="H22" s="213"/>
    </row>
    <row r="23" spans="1:8" s="212" customFormat="1" ht="22.5" customHeight="1">
      <c r="A23" s="58"/>
      <c r="B23" s="58"/>
      <c r="C23" s="60" t="s">
        <v>232</v>
      </c>
      <c r="D23" s="118">
        <v>51822099.82537068</v>
      </c>
      <c r="E23" s="119">
        <v>219126972.27434698</v>
      </c>
      <c r="F23" s="120">
        <v>270949072.0997177</v>
      </c>
      <c r="G23" s="213"/>
      <c r="H23" s="213"/>
    </row>
    <row r="24" spans="1:8" s="212" customFormat="1" ht="22.5" customHeight="1">
      <c r="A24" s="58"/>
      <c r="B24" s="58"/>
      <c r="C24" s="60" t="s">
        <v>223</v>
      </c>
      <c r="D24" s="118">
        <v>34000000</v>
      </c>
      <c r="E24" s="119"/>
      <c r="F24" s="120">
        <v>34000000</v>
      </c>
      <c r="G24" s="213"/>
      <c r="H24" s="213"/>
    </row>
    <row r="25" spans="1:8" s="212" customFormat="1" ht="22.5" customHeight="1">
      <c r="A25" s="58"/>
      <c r="B25" s="58"/>
      <c r="C25" s="60" t="s">
        <v>330</v>
      </c>
      <c r="D25" s="118">
        <v>14366481.637330512</v>
      </c>
      <c r="E25" s="119">
        <v>238762568.02975073</v>
      </c>
      <c r="F25" s="120">
        <v>253129049.66708124</v>
      </c>
      <c r="G25" s="213"/>
      <c r="H25" s="213"/>
    </row>
    <row r="26" spans="1:8" s="212" customFormat="1" ht="22.5" customHeight="1">
      <c r="A26" s="58"/>
      <c r="B26" s="58"/>
      <c r="C26" s="60" t="s">
        <v>649</v>
      </c>
      <c r="D26" s="118">
        <v>83982837.0117377</v>
      </c>
      <c r="E26" s="119"/>
      <c r="F26" s="120">
        <v>83982837.0117377</v>
      </c>
      <c r="G26" s="213"/>
      <c r="H26" s="213"/>
    </row>
    <row r="27" spans="1:8" s="24" customFormat="1" ht="22.5" customHeight="1" hidden="1">
      <c r="A27" s="161"/>
      <c r="B27" s="71" t="s">
        <v>729</v>
      </c>
      <c r="C27" s="72"/>
      <c r="D27" s="121">
        <v>755068168.4173018</v>
      </c>
      <c r="E27" s="122">
        <v>1092565006.136559</v>
      </c>
      <c r="F27" s="123">
        <v>1847633174.5538611</v>
      </c>
      <c r="G27" s="44"/>
      <c r="H27" s="44"/>
    </row>
    <row r="28" spans="1:8" s="13" customFormat="1" ht="22.5" customHeight="1">
      <c r="A28" s="241" t="s">
        <v>700</v>
      </c>
      <c r="B28" s="242"/>
      <c r="C28" s="242"/>
      <c r="D28" s="238">
        <v>755068168.4173018</v>
      </c>
      <c r="E28" s="239">
        <v>1092565006.136559</v>
      </c>
      <c r="F28" s="240">
        <v>1847633174.5538611</v>
      </c>
      <c r="G28" s="12"/>
      <c r="H28" s="12"/>
    </row>
    <row r="29" spans="1:8" s="13" customFormat="1" ht="22.5" customHeight="1">
      <c r="A29" s="246" t="s">
        <v>655</v>
      </c>
      <c r="B29" s="247"/>
      <c r="C29" s="247"/>
      <c r="D29" s="243">
        <v>1382245732.1115937</v>
      </c>
      <c r="E29" s="244">
        <v>1277565006.136559</v>
      </c>
      <c r="F29" s="245">
        <v>2659810738.248153</v>
      </c>
      <c r="G29" s="12"/>
      <c r="H29" s="12"/>
    </row>
    <row r="30" spans="1:6" ht="12.75">
      <c r="A30"/>
      <c r="B30"/>
      <c r="C30"/>
      <c r="D30"/>
      <c r="E30"/>
      <c r="F30"/>
    </row>
    <row r="31" spans="1:6" ht="12.75">
      <c r="A31"/>
      <c r="B31"/>
      <c r="C31"/>
      <c r="D31"/>
      <c r="E31"/>
      <c r="F31"/>
    </row>
    <row r="32" spans="1:6" ht="12.75">
      <c r="A32"/>
      <c r="B32"/>
      <c r="C32"/>
      <c r="D32"/>
      <c r="E32"/>
      <c r="F32"/>
    </row>
    <row r="33" spans="1:6" ht="12.75">
      <c r="A33"/>
      <c r="B33"/>
      <c r="C33"/>
      <c r="D33"/>
      <c r="E33"/>
      <c r="F33"/>
    </row>
    <row r="34" spans="1:6" ht="12.75">
      <c r="A34"/>
      <c r="B34"/>
      <c r="C34"/>
      <c r="D34"/>
      <c r="E34"/>
      <c r="F34"/>
    </row>
    <row r="35" spans="1:6" ht="12.75">
      <c r="A35"/>
      <c r="B35"/>
      <c r="C35"/>
      <c r="D35"/>
      <c r="E35"/>
      <c r="F35"/>
    </row>
    <row r="36" spans="1:6" ht="12.75">
      <c r="A36"/>
      <c r="B36"/>
      <c r="C36"/>
      <c r="D36"/>
      <c r="E36"/>
      <c r="F36"/>
    </row>
    <row r="37" spans="1:6" ht="12.75">
      <c r="A37"/>
      <c r="B37"/>
      <c r="C37"/>
      <c r="D37"/>
      <c r="E37"/>
      <c r="F37"/>
    </row>
    <row r="38" spans="1:6" ht="12.75">
      <c r="A38"/>
      <c r="B38"/>
      <c r="C38"/>
      <c r="D38"/>
      <c r="E38"/>
      <c r="F38"/>
    </row>
    <row r="39" spans="1:6" ht="12.75">
      <c r="A39"/>
      <c r="B39"/>
      <c r="C39"/>
      <c r="D39"/>
      <c r="E39"/>
      <c r="F39"/>
    </row>
    <row r="40" spans="1:6" ht="12.75">
      <c r="A40"/>
      <c r="B40"/>
      <c r="C40"/>
      <c r="D40"/>
      <c r="E40"/>
      <c r="F40"/>
    </row>
    <row r="41" spans="1:6" ht="12.75">
      <c r="A41"/>
      <c r="B41"/>
      <c r="C41"/>
      <c r="D41"/>
      <c r="E41"/>
      <c r="F41"/>
    </row>
    <row r="42" spans="1:6" ht="12.75">
      <c r="A42"/>
      <c r="B42"/>
      <c r="C42"/>
      <c r="D42"/>
      <c r="E42"/>
      <c r="F42"/>
    </row>
    <row r="43" spans="1:6" ht="12.75">
      <c r="A43"/>
      <c r="B43"/>
      <c r="C43"/>
      <c r="D43"/>
      <c r="E43"/>
      <c r="F43"/>
    </row>
    <row r="44" spans="1:6" ht="12.75">
      <c r="A44"/>
      <c r="B44"/>
      <c r="C44"/>
      <c r="D44"/>
      <c r="E44"/>
      <c r="F44"/>
    </row>
    <row r="45" spans="1:6" ht="12.75">
      <c r="A45"/>
      <c r="B45"/>
      <c r="C45"/>
      <c r="D45"/>
      <c r="E45"/>
      <c r="F45"/>
    </row>
    <row r="46" spans="1:6" ht="12.75">
      <c r="A46"/>
      <c r="B46"/>
      <c r="C46"/>
      <c r="D46"/>
      <c r="E46"/>
      <c r="F46"/>
    </row>
    <row r="47" spans="1:6" ht="12.75">
      <c r="A47"/>
      <c r="B47"/>
      <c r="C47"/>
      <c r="D47"/>
      <c r="E47"/>
      <c r="F47"/>
    </row>
    <row r="48" spans="1:6" ht="12.75">
      <c r="A48"/>
      <c r="B48"/>
      <c r="C48"/>
      <c r="D48"/>
      <c r="E48"/>
      <c r="F48"/>
    </row>
    <row r="49" spans="1:6" ht="12.75">
      <c r="A49"/>
      <c r="B49"/>
      <c r="C49"/>
      <c r="D49"/>
      <c r="E49"/>
      <c r="F49"/>
    </row>
    <row r="50" spans="1:6" ht="12.75">
      <c r="A50"/>
      <c r="B50"/>
      <c r="C50"/>
      <c r="D50"/>
      <c r="E50"/>
      <c r="F50"/>
    </row>
    <row r="51" spans="1:6" ht="12.75">
      <c r="A51"/>
      <c r="B51"/>
      <c r="C51"/>
      <c r="D51"/>
      <c r="E51"/>
      <c r="F51"/>
    </row>
    <row r="52" spans="1:6" ht="12.75">
      <c r="A52"/>
      <c r="B52"/>
      <c r="C52"/>
      <c r="D52"/>
      <c r="E52"/>
      <c r="F52"/>
    </row>
    <row r="53" spans="1:6" ht="12.75">
      <c r="A53"/>
      <c r="B53"/>
      <c r="C53"/>
      <c r="D53"/>
      <c r="E53"/>
      <c r="F53"/>
    </row>
    <row r="54" spans="1:6" ht="12.75">
      <c r="A54"/>
      <c r="B54"/>
      <c r="C54"/>
      <c r="D54"/>
      <c r="E54"/>
      <c r="F54"/>
    </row>
    <row r="55" spans="1:6" ht="12.75">
      <c r="A55"/>
      <c r="B55"/>
      <c r="C55"/>
      <c r="D55"/>
      <c r="E55"/>
      <c r="F55"/>
    </row>
    <row r="56" spans="1:6" ht="12.75">
      <c r="A56"/>
      <c r="B56"/>
      <c r="C56"/>
      <c r="D56"/>
      <c r="E56"/>
      <c r="F56"/>
    </row>
    <row r="57" spans="1:6" ht="12.75">
      <c r="A57"/>
      <c r="B57"/>
      <c r="C57"/>
      <c r="D57"/>
      <c r="E57"/>
      <c r="F57"/>
    </row>
    <row r="58" spans="1:6" ht="12.75">
      <c r="A58"/>
      <c r="B58"/>
      <c r="C58"/>
      <c r="D58"/>
      <c r="E58"/>
      <c r="F58"/>
    </row>
    <row r="59" spans="1:6" ht="12.75">
      <c r="A59"/>
      <c r="B59"/>
      <c r="C59"/>
      <c r="D59"/>
      <c r="E59"/>
      <c r="F59"/>
    </row>
    <row r="60" spans="1:6" ht="12.75">
      <c r="A60"/>
      <c r="B60"/>
      <c r="C60"/>
      <c r="D60"/>
      <c r="E60"/>
      <c r="F60"/>
    </row>
    <row r="61" spans="1:6" ht="12.75">
      <c r="A61"/>
      <c r="B61"/>
      <c r="C61"/>
      <c r="D61"/>
      <c r="E61"/>
      <c r="F61"/>
    </row>
    <row r="62" spans="1:6" ht="12.75">
      <c r="A62"/>
      <c r="B62"/>
      <c r="C62"/>
      <c r="D62"/>
      <c r="E62"/>
      <c r="F62"/>
    </row>
    <row r="63" spans="1:6" ht="12.75">
      <c r="A63"/>
      <c r="B63"/>
      <c r="C63"/>
      <c r="D63"/>
      <c r="E63"/>
      <c r="F63"/>
    </row>
    <row r="64" spans="1:6" ht="12.75">
      <c r="A64"/>
      <c r="B64"/>
      <c r="C64"/>
      <c r="D64"/>
      <c r="E64"/>
      <c r="F64"/>
    </row>
    <row r="65" spans="1:6" ht="12.75">
      <c r="A65"/>
      <c r="B65"/>
      <c r="C65"/>
      <c r="D65"/>
      <c r="E65"/>
      <c r="F65"/>
    </row>
    <row r="66" spans="1:6" ht="12.75">
      <c r="A66"/>
      <c r="B66"/>
      <c r="C66"/>
      <c r="D66"/>
      <c r="E66"/>
      <c r="F66"/>
    </row>
    <row r="67" spans="1:6" ht="12.75">
      <c r="A67"/>
      <c r="B67"/>
      <c r="C67"/>
      <c r="D67"/>
      <c r="E67"/>
      <c r="F67"/>
    </row>
    <row r="68" spans="1:6" ht="12.75">
      <c r="A68"/>
      <c r="B68"/>
      <c r="C68"/>
      <c r="D68"/>
      <c r="E68"/>
      <c r="F68"/>
    </row>
    <row r="69" spans="1:6" ht="12.75">
      <c r="A69"/>
      <c r="B69"/>
      <c r="C69"/>
      <c r="D69"/>
      <c r="E69"/>
      <c r="F69"/>
    </row>
    <row r="70" spans="1:6" ht="12.75">
      <c r="A70"/>
      <c r="B70"/>
      <c r="C70"/>
      <c r="D70"/>
      <c r="E70"/>
      <c r="F70"/>
    </row>
    <row r="71" spans="1:6" ht="12.75">
      <c r="A71"/>
      <c r="B71"/>
      <c r="C71"/>
      <c r="D71"/>
      <c r="E71"/>
      <c r="F71"/>
    </row>
    <row r="72" spans="1:6" ht="12.75">
      <c r="A72"/>
      <c r="B72"/>
      <c r="C72"/>
      <c r="D72"/>
      <c r="E72"/>
      <c r="F72"/>
    </row>
    <row r="73" spans="1:6" ht="12.75">
      <c r="A73"/>
      <c r="B73"/>
      <c r="C73"/>
      <c r="D73"/>
      <c r="E73"/>
      <c r="F73"/>
    </row>
    <row r="74" spans="1:6" ht="12.75">
      <c r="A74"/>
      <c r="B74"/>
      <c r="C74"/>
      <c r="D74"/>
      <c r="E74"/>
      <c r="F74"/>
    </row>
    <row r="75" spans="1:6" ht="12.75">
      <c r="A75"/>
      <c r="B75"/>
      <c r="C75"/>
      <c r="D75"/>
      <c r="E75"/>
      <c r="F75"/>
    </row>
    <row r="76" spans="1:6" ht="12.75">
      <c r="A76"/>
      <c r="B76"/>
      <c r="C76"/>
      <c r="D76"/>
      <c r="E76"/>
      <c r="F76"/>
    </row>
    <row r="77" spans="1:6" ht="12.75">
      <c r="A77"/>
      <c r="B77"/>
      <c r="C77"/>
      <c r="D77"/>
      <c r="E77"/>
      <c r="F77"/>
    </row>
    <row r="78" spans="1:6" ht="12.75">
      <c r="A78"/>
      <c r="B78"/>
      <c r="C78"/>
      <c r="D78"/>
      <c r="E78"/>
      <c r="F78"/>
    </row>
    <row r="79" spans="1:6" ht="12.75">
      <c r="A79"/>
      <c r="B79"/>
      <c r="C79"/>
      <c r="D79"/>
      <c r="E79"/>
      <c r="F79"/>
    </row>
  </sheetData>
  <sheetProtection/>
  <mergeCells count="4">
    <mergeCell ref="A1:F1"/>
    <mergeCell ref="A2:F2"/>
    <mergeCell ref="A3:F3"/>
    <mergeCell ref="A4:F4"/>
  </mergeCells>
  <printOptions gridLines="1" horizontalCentered="1"/>
  <pageMargins left="0.17" right="0.2" top="0.27" bottom="0.35" header="0.17" footer="0.18"/>
  <pageSetup firstPageNumber="7" useFirstPageNumber="1" horizontalDpi="600" verticalDpi="600" orientation="landscape" paperSize="9" scale="94" r:id="rId1"/>
  <headerFooter alignWithMargins="0">
    <oddFooter>&amp;L&amp;Z&amp;F&amp;R&amp;P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14"/>
  <sheetViews>
    <sheetView view="pageBreakPreview" zoomScaleSheetLayoutView="100" zoomScalePageLayoutView="0" workbookViewId="0" topLeftCell="A1">
      <selection activeCell="A5" sqref="A5"/>
    </sheetView>
  </sheetViews>
  <sheetFormatPr defaultColWidth="9.140625" defaultRowHeight="12.75"/>
  <cols>
    <col min="1" max="1" width="46.00390625" style="11" customWidth="1"/>
    <col min="2" max="2" width="12.57421875" style="11" customWidth="1"/>
    <col min="3" max="3" width="16.00390625" style="11" customWidth="1"/>
    <col min="4" max="4" width="17.57421875" style="11" customWidth="1"/>
    <col min="5" max="5" width="14.8515625" style="11" customWidth="1"/>
    <col min="6" max="7" width="20.57421875" style="11" customWidth="1"/>
    <col min="8" max="9" width="14.7109375" style="11" customWidth="1"/>
    <col min="10" max="16384" width="9.140625" style="11" customWidth="1"/>
  </cols>
  <sheetData>
    <row r="1" spans="1:5" ht="18">
      <c r="A1" s="421" t="s">
        <v>701</v>
      </c>
      <c r="B1" s="422"/>
      <c r="C1" s="422"/>
      <c r="D1" s="422"/>
      <c r="E1" s="423"/>
    </row>
    <row r="2" spans="1:5" ht="18">
      <c r="A2" s="424" t="s">
        <v>937</v>
      </c>
      <c r="B2" s="425"/>
      <c r="C2" s="425"/>
      <c r="D2" s="425"/>
      <c r="E2" s="426"/>
    </row>
    <row r="3" spans="1:5" ht="18">
      <c r="A3" s="394" t="s">
        <v>1067</v>
      </c>
      <c r="B3" s="395"/>
      <c r="C3" s="395"/>
      <c r="D3" s="395"/>
      <c r="E3" s="395"/>
    </row>
    <row r="4" spans="1:5" ht="15.75">
      <c r="A4" s="427" t="s">
        <v>695</v>
      </c>
      <c r="B4" s="427"/>
      <c r="C4" s="427"/>
      <c r="D4" s="427"/>
      <c r="E4" s="427"/>
    </row>
    <row r="5" spans="1:5" ht="90.75" customHeight="1">
      <c r="A5" s="19" t="s">
        <v>645</v>
      </c>
      <c r="B5" s="19" t="s">
        <v>82</v>
      </c>
      <c r="C5" s="19" t="s">
        <v>1070</v>
      </c>
      <c r="D5" s="19" t="s">
        <v>1071</v>
      </c>
      <c r="E5" s="19" t="s">
        <v>1072</v>
      </c>
    </row>
    <row r="6" spans="1:8" ht="12.75" hidden="1">
      <c r="A6" s="65"/>
      <c r="B6" s="54"/>
      <c r="C6" s="64" t="s">
        <v>702</v>
      </c>
      <c r="D6" s="54"/>
      <c r="E6" s="55"/>
      <c r="F6"/>
      <c r="G6"/>
      <c r="H6"/>
    </row>
    <row r="7" spans="1:8" ht="12.75" hidden="1">
      <c r="A7" s="64" t="s">
        <v>645</v>
      </c>
      <c r="B7" s="64" t="s">
        <v>628</v>
      </c>
      <c r="C7" s="65" t="s">
        <v>1074</v>
      </c>
      <c r="D7" s="68" t="s">
        <v>1066</v>
      </c>
      <c r="E7" s="67" t="s">
        <v>1075</v>
      </c>
      <c r="F7"/>
      <c r="G7"/>
      <c r="H7"/>
    </row>
    <row r="8" spans="1:8" s="12" customFormat="1" ht="34.5" customHeight="1">
      <c r="A8" s="66" t="s">
        <v>648</v>
      </c>
      <c r="B8" s="334" t="s">
        <v>630</v>
      </c>
      <c r="C8" s="115">
        <v>378796590.14799994</v>
      </c>
      <c r="D8" s="116">
        <v>44172459.18599999</v>
      </c>
      <c r="E8" s="159">
        <v>419810664.6729999</v>
      </c>
      <c r="F8"/>
      <c r="G8"/>
      <c r="H8"/>
    </row>
    <row r="9" spans="1:8" s="12" customFormat="1" ht="34.5" customHeight="1">
      <c r="A9" s="58"/>
      <c r="B9" s="350" t="s">
        <v>629</v>
      </c>
      <c r="C9" s="118">
        <v>6176339359.241</v>
      </c>
      <c r="D9" s="119">
        <v>1346014384.6399999</v>
      </c>
      <c r="E9" s="160">
        <v>5394029221.665999</v>
      </c>
      <c r="F9"/>
      <c r="G9"/>
      <c r="H9"/>
    </row>
    <row r="10" spans="1:8" s="44" customFormat="1" ht="34.5" customHeight="1">
      <c r="A10" s="241" t="s">
        <v>687</v>
      </c>
      <c r="B10" s="351"/>
      <c r="C10" s="238">
        <v>6555135949.389</v>
      </c>
      <c r="D10" s="239">
        <v>1390186843.8259997</v>
      </c>
      <c r="E10" s="318">
        <v>5813839886.339</v>
      </c>
      <c r="F10"/>
      <c r="G10"/>
      <c r="H10"/>
    </row>
    <row r="11" spans="1:8" s="12" customFormat="1" ht="34.5" customHeight="1">
      <c r="A11" s="66" t="s">
        <v>653</v>
      </c>
      <c r="B11" s="334" t="s">
        <v>630</v>
      </c>
      <c r="C11" s="115">
        <v>1602578550.908</v>
      </c>
      <c r="D11" s="116">
        <v>325359865.6599999</v>
      </c>
      <c r="E11" s="159">
        <v>2578530881.8850007</v>
      </c>
      <c r="F11"/>
      <c r="G11"/>
      <c r="H11"/>
    </row>
    <row r="12" spans="1:8" s="12" customFormat="1" ht="34.5" customHeight="1">
      <c r="A12" s="58"/>
      <c r="B12" s="350" t="s">
        <v>629</v>
      </c>
      <c r="C12" s="118">
        <v>4716750718.809999</v>
      </c>
      <c r="D12" s="119">
        <v>1183309704.32</v>
      </c>
      <c r="E12" s="160">
        <v>3970001368.036999</v>
      </c>
      <c r="F12"/>
      <c r="G12"/>
      <c r="H12"/>
    </row>
    <row r="13" spans="1:8" s="44" customFormat="1" ht="34.5" customHeight="1">
      <c r="A13" s="241" t="s">
        <v>686</v>
      </c>
      <c r="B13" s="242"/>
      <c r="C13" s="238">
        <v>6319329269.717999</v>
      </c>
      <c r="D13" s="239">
        <v>1508669569.9799998</v>
      </c>
      <c r="E13" s="318">
        <v>6548532249.922</v>
      </c>
      <c r="F13"/>
      <c r="G13"/>
      <c r="H13"/>
    </row>
    <row r="14" spans="1:8" s="44" customFormat="1" ht="34.5" customHeight="1">
      <c r="A14" s="246" t="s">
        <v>655</v>
      </c>
      <c r="B14" s="247"/>
      <c r="C14" s="243">
        <v>12874465219.106998</v>
      </c>
      <c r="D14" s="244">
        <v>2898856413.8059998</v>
      </c>
      <c r="E14" s="319">
        <v>12362372136.261</v>
      </c>
      <c r="F14"/>
      <c r="G14"/>
      <c r="H14"/>
    </row>
  </sheetData>
  <sheetProtection/>
  <mergeCells count="4">
    <mergeCell ref="A1:E1"/>
    <mergeCell ref="A2:E2"/>
    <mergeCell ref="A3:E3"/>
    <mergeCell ref="A4:E4"/>
  </mergeCells>
  <printOptions gridLines="1" horizontalCentered="1"/>
  <pageMargins left="0.75" right="0.75" top="0.52" bottom="1" header="0.17" footer="0.5"/>
  <pageSetup firstPageNumber="8" useFirstPageNumber="1" horizontalDpi="600" verticalDpi="600" orientation="landscape" paperSize="9" scale="95" r:id="rId1"/>
  <headerFooter alignWithMargins="0">
    <oddFooter>&amp;L&amp;Z&amp;F&amp;R&amp;P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2014-01-09T10:06:17Z</cp:lastPrinted>
  <dcterms:created xsi:type="dcterms:W3CDTF">2010-09-29T07:54:48Z</dcterms:created>
  <dcterms:modified xsi:type="dcterms:W3CDTF">2014-01-21T07:14:43Z</dcterms:modified>
  <cp:category/>
  <cp:version/>
  <cp:contentType/>
  <cp:contentStatus/>
</cp:coreProperties>
</file>