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5" windowWidth="12120" windowHeight="8190" tabRatio="673" firstSheet="2" activeTab="2"/>
  </bookViews>
  <sheets>
    <sheet name="sector-wise" sheetId="1" state="hidden" r:id="rId1"/>
    <sheet name="PSDP" sheetId="2" state="hidden" r:id="rId2"/>
    <sheet name="Donor-Chart" sheetId="3" r:id="rId3"/>
    <sheet name="Loan-Grant" sheetId="4" r:id="rId4"/>
    <sheet name="Donor Aug" sheetId="5" state="hidden" r:id="rId5"/>
    <sheet name="Fin" sheetId="6" r:id="rId6"/>
    <sheet name="$ Sep" sheetId="7" r:id="rId7"/>
    <sheet name="PKR SEp" sheetId="8" r:id="rId8"/>
    <sheet name="Donor Sep" sheetId="9" r:id="rId9"/>
  </sheets>
  <externalReferences>
    <externalReference r:id="rId13"/>
  </externalReferences>
  <definedNames>
    <definedName name="\A" localSheetId="6">#REF!</definedName>
    <definedName name="\A" localSheetId="8">#REF!</definedName>
    <definedName name="\A" localSheetId="5">#REF!</definedName>
    <definedName name="\A" localSheetId="7">#REF!</definedName>
    <definedName name="\A" localSheetId="1">#REF!</definedName>
    <definedName name="\A" localSheetId="0">#REF!</definedName>
    <definedName name="\A">#REF!</definedName>
    <definedName name="\C" localSheetId="6">#REF!</definedName>
    <definedName name="\C" localSheetId="8">#REF!</definedName>
    <definedName name="\C" localSheetId="5">#REF!</definedName>
    <definedName name="\C" localSheetId="7">#REF!</definedName>
    <definedName name="\C" localSheetId="1">#REF!</definedName>
    <definedName name="\C" localSheetId="0">#REF!</definedName>
    <definedName name="\C">#REF!</definedName>
    <definedName name="\D" localSheetId="6">#REF!</definedName>
    <definedName name="\D" localSheetId="8">#REF!</definedName>
    <definedName name="\D" localSheetId="5">#REF!</definedName>
    <definedName name="\D" localSheetId="7">#REF!</definedName>
    <definedName name="\D" localSheetId="1">#REF!</definedName>
    <definedName name="\D" localSheetId="0">#REF!</definedName>
    <definedName name="\D">#REF!</definedName>
    <definedName name="\F" localSheetId="6">#REF!</definedName>
    <definedName name="\F" localSheetId="8">#REF!</definedName>
    <definedName name="\F" localSheetId="5">#REF!</definedName>
    <definedName name="\F" localSheetId="7">#REF!</definedName>
    <definedName name="\F" localSheetId="1">#REF!</definedName>
    <definedName name="\F" localSheetId="0">#REF!</definedName>
    <definedName name="\F">#REF!</definedName>
    <definedName name="\G" localSheetId="6">#REF!</definedName>
    <definedName name="\G" localSheetId="8">#REF!</definedName>
    <definedName name="\G" localSheetId="5">#REF!</definedName>
    <definedName name="\G" localSheetId="7">#REF!</definedName>
    <definedName name="\G" localSheetId="1">#REF!</definedName>
    <definedName name="\G" localSheetId="0">#REF!</definedName>
    <definedName name="\G">#REF!</definedName>
    <definedName name="\I" localSheetId="6">#REF!</definedName>
    <definedName name="\I" localSheetId="8">#REF!</definedName>
    <definedName name="\I" localSheetId="5">#REF!</definedName>
    <definedName name="\I" localSheetId="7">#REF!</definedName>
    <definedName name="\I" localSheetId="1">#REF!</definedName>
    <definedName name="\I" localSheetId="0">#REF!</definedName>
    <definedName name="\I">#REF!</definedName>
    <definedName name="\L" localSheetId="6">#REF!</definedName>
    <definedName name="\L" localSheetId="8">#REF!</definedName>
    <definedName name="\L" localSheetId="5">#REF!</definedName>
    <definedName name="\L" localSheetId="7">#REF!</definedName>
    <definedName name="\L" localSheetId="1">#REF!</definedName>
    <definedName name="\L" localSheetId="0">#REF!</definedName>
    <definedName name="\L">#REF!</definedName>
    <definedName name="\N" localSheetId="6">#REF!</definedName>
    <definedName name="\N" localSheetId="8">#REF!</definedName>
    <definedName name="\N" localSheetId="5">#REF!</definedName>
    <definedName name="\N" localSheetId="7">#REF!</definedName>
    <definedName name="\N" localSheetId="1">#REF!</definedName>
    <definedName name="\N" localSheetId="0">#REF!</definedName>
    <definedName name="\N">#REF!</definedName>
    <definedName name="\P" localSheetId="6">#REF!</definedName>
    <definedName name="\P" localSheetId="8">#REF!</definedName>
    <definedName name="\P" localSheetId="5">#REF!</definedName>
    <definedName name="\P" localSheetId="7">#REF!</definedName>
    <definedName name="\P" localSheetId="1">#REF!</definedName>
    <definedName name="\P" localSheetId="0">#REF!</definedName>
    <definedName name="\P">#REF!</definedName>
    <definedName name="\R" localSheetId="6">#REF!</definedName>
    <definedName name="\R" localSheetId="8">#REF!</definedName>
    <definedName name="\R" localSheetId="5">#REF!</definedName>
    <definedName name="\R" localSheetId="7">#REF!</definedName>
    <definedName name="\R" localSheetId="1">#REF!</definedName>
    <definedName name="\R" localSheetId="0">#REF!</definedName>
    <definedName name="\R">#REF!</definedName>
    <definedName name="\S" localSheetId="6">#REF!</definedName>
    <definedName name="\S" localSheetId="8">#REF!</definedName>
    <definedName name="\S" localSheetId="5">#REF!</definedName>
    <definedName name="\S" localSheetId="7">#REF!</definedName>
    <definedName name="\S" localSheetId="1">#REF!</definedName>
    <definedName name="\S" localSheetId="0">#REF!</definedName>
    <definedName name="\S">#REF!</definedName>
    <definedName name="\T" localSheetId="6">#REF!</definedName>
    <definedName name="\T" localSheetId="8">#REF!</definedName>
    <definedName name="\T" localSheetId="5">#REF!</definedName>
    <definedName name="\T" localSheetId="7">#REF!</definedName>
    <definedName name="\T" localSheetId="1">#REF!</definedName>
    <definedName name="\T" localSheetId="0">#REF!</definedName>
    <definedName name="\T">#REF!</definedName>
    <definedName name="\V" localSheetId="6">#REF!</definedName>
    <definedName name="\V" localSheetId="8">#REF!</definedName>
    <definedName name="\V" localSheetId="5">#REF!</definedName>
    <definedName name="\V" localSheetId="7">#REF!</definedName>
    <definedName name="\V" localSheetId="1">#REF!</definedName>
    <definedName name="\V" localSheetId="0">#REF!</definedName>
    <definedName name="\V">#REF!</definedName>
    <definedName name="\Y" localSheetId="6">#REF!</definedName>
    <definedName name="\Y" localSheetId="8">#REF!</definedName>
    <definedName name="\Y" localSheetId="5">#REF!</definedName>
    <definedName name="\Y" localSheetId="7">#REF!</definedName>
    <definedName name="\Y" localSheetId="1">#REF!</definedName>
    <definedName name="\Y" localSheetId="0">#REF!</definedName>
    <definedName name="\Y">#REF!</definedName>
    <definedName name="_xlnm._FilterDatabase" localSheetId="5" hidden="1">'Fin'!$B$9:$B$297</definedName>
    <definedName name="ab" localSheetId="6">#REF!</definedName>
    <definedName name="ab" localSheetId="8">#REF!</definedName>
    <definedName name="ab" localSheetId="5">#REF!</definedName>
    <definedName name="ab" localSheetId="7">#REF!</definedName>
    <definedName name="ab" localSheetId="1">#REF!</definedName>
    <definedName name="ab" localSheetId="0">#REF!</definedName>
    <definedName name="ab">#REF!</definedName>
    <definedName name="_xlnm.Print_Area" localSheetId="6">'$ Sep'!$A$1:$O$41</definedName>
    <definedName name="_xlnm.Print_Area" localSheetId="8">'Donor Sep'!$A$1:$N$86</definedName>
    <definedName name="_xlnm.Print_Area" localSheetId="2">'Donor-Chart'!$A$1:$K$40</definedName>
    <definedName name="_xlnm.Print_Area" localSheetId="5">'Fin'!$A$1:$AE$296</definedName>
    <definedName name="_xlnm.Print_Area" localSheetId="1">'PSDP'!$B$1:$AF$130</definedName>
    <definedName name="_xlnm.Print_Area" localSheetId="0">'sector-wise'!$A$1:$AE$386</definedName>
    <definedName name="_xlnm.Print_Titles" localSheetId="5">'Fin'!$1:$8</definedName>
    <definedName name="_xlnm.Print_Titles" localSheetId="1">'PSDP'!$3:$8</definedName>
    <definedName name="_xlnm.Print_Titles" localSheetId="0">'sector-wise'!$1:$8</definedName>
    <definedName name="yyr" localSheetId="6">#REF!</definedName>
    <definedName name="yyr">#REF!</definedName>
  </definedNames>
  <calcPr fullCalcOnLoad="1"/>
  <pivotCaches>
    <pivotCache cacheId="2" r:id="rId10"/>
  </pivotCaches>
</workbook>
</file>

<file path=xl/comments1.xml><?xml version="1.0" encoding="utf-8"?>
<comments xmlns="http://schemas.openxmlformats.org/spreadsheetml/2006/main">
  <authors>
    <author>User</author>
  </authors>
  <commentList>
    <comment ref="N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3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O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D1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N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9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<sst xmlns="http://schemas.openxmlformats.org/spreadsheetml/2006/main" count="12607" uniqueCount="1139">
  <si>
    <t>Neelum Jehlum HPP-Additional</t>
  </si>
  <si>
    <t>EIB</t>
  </si>
  <si>
    <t>Establishment of Pak. Glacier Monitoring Net Work</t>
  </si>
  <si>
    <t>Gomal Zam Dam  Command Area Development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</si>
  <si>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</si>
  <si>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</si>
  <si>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</si>
  <si>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</si>
  <si>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</si>
  <si>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</si>
  <si>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</si>
  <si>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</si>
  <si>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</si>
  <si>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</si>
  <si>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</si>
  <si>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</si>
  <si>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</si>
  <si>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</si>
  <si>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</si>
  <si>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</si>
  <si>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</si>
  <si>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</si>
  <si>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</si>
  <si>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</si>
  <si>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</si>
  <si>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</si>
  <si>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</si>
  <si>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</si>
  <si>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</si>
  <si>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</si>
  <si>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</si>
  <si>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</si>
  <si>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</si>
  <si>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</si>
  <si>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</si>
  <si>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</si>
  <si>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</si>
  <si>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</si>
  <si>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</si>
  <si>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</si>
  <si>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</si>
  <si>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</si>
  <si>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</si>
  <si>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</si>
  <si>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</si>
  <si>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</si>
  <si>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</si>
  <si>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</si>
  <si>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</si>
  <si>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</si>
  <si>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</si>
  <si>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</si>
  <si>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</si>
  <si>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</si>
  <si>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</si>
  <si>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</si>
  <si>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</si>
  <si>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</si>
  <si>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</si>
  <si>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</si>
  <si>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</si>
  <si>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</si>
  <si>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</si>
  <si>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</si>
  <si>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</si>
  <si>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</si>
  <si>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</si>
  <si>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</si>
  <si>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</si>
  <si>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</si>
  <si>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</si>
  <si>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</si>
  <si>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</si>
  <si>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</si>
  <si>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</si>
  <si>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</si>
  <si>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</si>
  <si>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</si>
  <si>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</si>
  <si>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</si>
  <si>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</si>
  <si>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</si>
  <si>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</si>
  <si>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</si>
  <si>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</si>
  <si>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</si>
  <si>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</si>
  <si>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</si>
  <si>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</si>
  <si>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</si>
  <si>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</si>
  <si>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</si>
  <si>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</si>
  <si>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CADD</t>
  </si>
  <si>
    <t xml:space="preserve"> Prog./ Budgetary Support 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</si>
  <si>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</si>
  <si>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</si>
  <si>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</si>
  <si>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</si>
  <si>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</si>
  <si>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</si>
  <si>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</si>
  <si>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</si>
  <si>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</si>
  <si>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</si>
  <si>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</si>
  <si>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</si>
  <si>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</si>
  <si>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</si>
  <si>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</si>
  <si>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</si>
  <si>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</si>
  <si>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</si>
  <si>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</si>
  <si>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</si>
  <si>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TF-18108</t>
  </si>
  <si>
    <t>Category I</t>
  </si>
  <si>
    <t>Public Grants &amp; Loans</t>
  </si>
  <si>
    <t>TF-99175</t>
  </si>
  <si>
    <t>PAK-0148</t>
  </si>
  <si>
    <t>3264-PAK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</si>
  <si>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</si>
  <si>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</si>
  <si>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</si>
  <si>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</si>
  <si>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</si>
  <si>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</si>
  <si>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</si>
  <si>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</si>
  <si>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</si>
  <si>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</si>
  <si>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</si>
  <si>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</si>
  <si>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</si>
  <si>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</si>
  <si>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</si>
  <si>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</si>
  <si>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</si>
  <si>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</si>
  <si>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</si>
  <si>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</si>
  <si>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</si>
  <si>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</si>
  <si>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31.12.20</t>
  </si>
  <si>
    <t>Type 2</t>
  </si>
  <si>
    <t>Type2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</si>
  <si>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</si>
  <si>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</si>
  <si>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</si>
  <si>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</si>
  <si>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</si>
  <si>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</si>
  <si>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</si>
  <si>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</si>
  <si>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</si>
  <si>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</si>
  <si>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</si>
  <si>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Immunization Support Program (GAVI Assistance in kind)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</si>
  <si>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</si>
  <si>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</si>
  <si>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</si>
  <si>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</si>
  <si>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</si>
  <si>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</si>
  <si>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</si>
  <si>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</si>
  <si>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</si>
  <si>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</si>
  <si>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</si>
  <si>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</si>
  <si>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</si>
  <si>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</si>
  <si>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</si>
  <si>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</si>
  <si>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</si>
  <si>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</si>
  <si>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</si>
  <si>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</si>
  <si>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</si>
  <si>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</si>
  <si>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</si>
  <si>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</si>
  <si>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</si>
  <si>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</si>
  <si>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</si>
  <si>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</si>
  <si>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</si>
  <si>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</si>
  <si>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</si>
  <si>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</si>
  <si>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</si>
  <si>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</si>
  <si>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</si>
  <si>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</si>
  <si>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</si>
  <si>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</si>
  <si>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</si>
  <si>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</si>
  <si>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</si>
  <si>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</si>
  <si>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</si>
  <si>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</si>
  <si>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</si>
  <si>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</si>
  <si>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</si>
  <si>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</si>
  <si>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</si>
  <si>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</si>
  <si>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</si>
  <si>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</si>
  <si>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</si>
  <si>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</si>
  <si>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</si>
  <si>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</si>
  <si>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</si>
  <si>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</si>
  <si>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</si>
  <si>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</si>
  <si>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</si>
  <si>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</si>
  <si>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</si>
  <si>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</si>
  <si>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</si>
  <si>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</si>
  <si>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</si>
  <si>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</si>
  <si>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</si>
  <si>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</si>
  <si>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</si>
  <si>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</si>
  <si>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</si>
  <si>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</si>
  <si>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</si>
  <si>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</si>
  <si>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</si>
  <si>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</si>
  <si>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</si>
  <si>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</si>
  <si>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</si>
  <si>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</si>
  <si>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</si>
  <si>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</si>
  <si>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</si>
  <si>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</si>
  <si>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</si>
  <si>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</si>
  <si>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</si>
  <si>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</si>
  <si>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</si>
  <si>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</si>
  <si>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</si>
  <si>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</si>
  <si>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</si>
  <si>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</si>
  <si>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</si>
  <si>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</si>
  <si>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</si>
  <si>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</si>
  <si>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</si>
  <si>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</si>
  <si>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</si>
  <si>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</si>
  <si>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</si>
  <si>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</si>
  <si>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</si>
  <si>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</si>
  <si>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</si>
  <si>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</si>
  <si>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</si>
  <si>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</si>
  <si>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</si>
  <si>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</si>
  <si>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</si>
  <si>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</si>
  <si>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</si>
  <si>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</si>
  <si>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</si>
  <si>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</si>
  <si>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</si>
  <si>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</si>
  <si>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</si>
  <si>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</si>
  <si>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</si>
  <si>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</si>
  <si>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</si>
  <si>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</si>
  <si>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</si>
  <si>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</si>
  <si>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</si>
  <si>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</si>
  <si>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</si>
  <si>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</si>
  <si>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</si>
  <si>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</si>
  <si>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</si>
  <si>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</si>
  <si>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</si>
  <si>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</si>
  <si>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</si>
  <si>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</si>
  <si>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</si>
  <si>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</si>
  <si>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</si>
  <si>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</si>
  <si>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</si>
  <si>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</si>
  <si>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</si>
  <si>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</si>
  <si>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</si>
  <si>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</si>
  <si>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</si>
  <si>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</si>
  <si>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</si>
  <si>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</si>
  <si>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</si>
  <si>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</si>
  <si>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</si>
  <si>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</si>
  <si>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</si>
  <si>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</si>
  <si>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</si>
  <si>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</si>
  <si>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</si>
  <si>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</si>
  <si>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</si>
  <si>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</si>
  <si>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</si>
  <si>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</si>
  <si>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</si>
  <si>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</si>
  <si>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</si>
  <si>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</si>
  <si>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</si>
  <si>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</si>
  <si>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</si>
  <si>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</si>
  <si>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</si>
  <si>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</si>
  <si>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</si>
  <si>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</si>
  <si>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</si>
  <si>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</si>
  <si>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</si>
  <si>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</si>
  <si>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</si>
  <si>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</si>
  <si>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</si>
  <si>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</si>
  <si>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</si>
  <si>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</si>
  <si>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</si>
  <si>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</si>
  <si>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</si>
  <si>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</si>
  <si>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</si>
  <si>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</si>
  <si>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</si>
  <si>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</si>
  <si>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</si>
  <si>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</si>
  <si>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 xml:space="preserve"> 30.12.18 </t>
  </si>
  <si>
    <t>31.03.18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</si>
  <si>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</si>
  <si>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</si>
  <si>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</si>
  <si>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</si>
  <si>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</si>
  <si>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</si>
  <si>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</si>
  <si>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</si>
  <si>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</si>
  <si>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</si>
  <si>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</si>
  <si>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</si>
  <si>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</si>
  <si>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</si>
  <si>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</si>
  <si>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</si>
  <si>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</si>
  <si>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</si>
  <si>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</si>
  <si>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</si>
  <si>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</si>
  <si>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</si>
  <si>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</si>
  <si>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</si>
  <si>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</si>
  <si>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</si>
  <si>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</si>
  <si>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</si>
  <si>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</si>
  <si>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</si>
  <si>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</si>
  <si>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</si>
  <si>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</si>
  <si>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</si>
  <si>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</si>
  <si>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</si>
  <si>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</si>
  <si>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</si>
  <si>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</si>
  <si>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</si>
  <si>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</si>
  <si>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</si>
  <si>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</si>
  <si>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30.06.21</t>
  </si>
  <si>
    <t>30.06.23</t>
  </si>
  <si>
    <t>30.06.25</t>
  </si>
  <si>
    <t>220 KV Mastung G/S alongwith allied T/Ls</t>
  </si>
  <si>
    <t>Governance and policy reform prject</t>
  </si>
  <si>
    <t>31.08.22</t>
  </si>
  <si>
    <t>Karachi Neighbhoods Imrovement Project</t>
  </si>
  <si>
    <t>01.03.16</t>
  </si>
  <si>
    <t>Dualization of Yarik-Mughalkot-Zhob section of N-50 (210 km) CPEC Western Alignment including Zhob Bypass and Land Acquisition</t>
  </si>
  <si>
    <t>Pakistan Financial Inclusion and Infrastructure Project</t>
  </si>
  <si>
    <t>Strengthening of Health Services Academy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</si>
  <si>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</si>
  <si>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</si>
  <si>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</si>
  <si>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</si>
  <si>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</si>
  <si>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</si>
  <si>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</si>
  <si>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</si>
  <si>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</si>
  <si>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</si>
  <si>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</si>
  <si>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</si>
  <si>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</si>
  <si>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</si>
  <si>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</si>
  <si>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</si>
  <si>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</si>
  <si>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</si>
  <si>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</si>
  <si>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</si>
  <si>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</si>
  <si>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</si>
  <si>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</si>
  <si>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</si>
  <si>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</si>
  <si>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</si>
  <si>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</si>
  <si>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</si>
  <si>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</si>
  <si>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</si>
  <si>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</si>
  <si>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</si>
  <si>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</si>
  <si>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</si>
  <si>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</si>
  <si>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</si>
  <si>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</si>
  <si>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</si>
  <si>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</si>
  <si>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</si>
  <si>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</si>
  <si>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</si>
  <si>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</si>
  <si>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</si>
  <si>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</si>
  <si>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</si>
  <si>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</si>
  <si>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</si>
  <si>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</si>
  <si>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</si>
  <si>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</si>
  <si>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</si>
  <si>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</si>
  <si>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</si>
  <si>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</si>
  <si>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</si>
  <si>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</si>
  <si>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</si>
  <si>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</si>
  <si>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</si>
  <si>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</si>
  <si>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</si>
  <si>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</si>
  <si>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</si>
  <si>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</si>
  <si>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</si>
  <si>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</si>
  <si>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</si>
  <si>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</si>
  <si>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</si>
  <si>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</si>
  <si>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</si>
  <si>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</si>
  <si>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</si>
  <si>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</si>
  <si>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</si>
  <si>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</si>
  <si>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</si>
  <si>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</si>
  <si>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</si>
  <si>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</si>
  <si>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</si>
  <si>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</si>
  <si>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</si>
  <si>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</si>
  <si>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</si>
  <si>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</si>
  <si>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</si>
  <si>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</si>
  <si>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</si>
  <si>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</si>
  <si>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</si>
  <si>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</si>
  <si>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>6139-Pak</t>
  </si>
  <si>
    <t>FATA-TDP's Emergency Recovery Project</t>
  </si>
  <si>
    <t xml:space="preserve"> 24.10.17 </t>
  </si>
  <si>
    <t>0451-PAK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</si>
  <si>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</si>
  <si>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</si>
  <si>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</si>
  <si>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</si>
  <si>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</si>
  <si>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</si>
  <si>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</si>
  <si>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</si>
  <si>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</si>
  <si>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</si>
  <si>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</si>
  <si>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</si>
  <si>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</si>
  <si>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</si>
  <si>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</si>
  <si>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</si>
  <si>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</si>
  <si>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</si>
  <si>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</si>
  <si>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</si>
  <si>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</si>
  <si>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</si>
  <si>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</si>
  <si>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</si>
  <si>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</si>
  <si>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</si>
  <si>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</si>
  <si>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</si>
  <si>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</si>
  <si>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</si>
  <si>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</si>
  <si>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</si>
  <si>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</si>
  <si>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</si>
  <si>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</si>
  <si>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</si>
  <si>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</si>
  <si>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</si>
  <si>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</si>
  <si>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</si>
  <si>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</si>
  <si>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</si>
  <si>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National Highway Network Development Program N-50 &amp; N-70</t>
  </si>
  <si>
    <t>Pakistan Housing Finance</t>
  </si>
  <si>
    <t>Trade &amp; Competitiveness - Subprogram-1</t>
  </si>
  <si>
    <t>KP Irrigated Agriculture Improvement Project</t>
  </si>
  <si>
    <t>Gravity Flow Water Supply Scheme, District Mansehra</t>
  </si>
  <si>
    <t>Gabral-Kalam HPP (110 MW)</t>
  </si>
  <si>
    <t>Access to Clean Energy - Solarization of Schols Project</t>
  </si>
  <si>
    <t>Integration of Health Services Delivery with special focus on MNCH, LHW, EPI and Nutrition Program</t>
  </si>
  <si>
    <t>Integrated Tourism Area Development Program</t>
  </si>
  <si>
    <t>Improvement &amp; Remodeling of existing irrigation &amp; drainage system</t>
  </si>
  <si>
    <t>KP Intermidiate Cities Improvement Project</t>
  </si>
  <si>
    <t>Amount Committed in US$ Eqv.</t>
  </si>
  <si>
    <t>Agreement for a supplimentary loan for the financing of the Golen Gol HPP.</t>
  </si>
  <si>
    <t>Kurram Tangi Dam-I (Katiu Weir)</t>
  </si>
  <si>
    <t>National Poverty Graduation Program</t>
  </si>
  <si>
    <t>Strengthening of Technical Capacity Committee of NHSRCD</t>
  </si>
  <si>
    <t>World Bank/IFAD</t>
  </si>
  <si>
    <t>Euro Bonds/International Sukuk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</si>
  <si>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</si>
  <si>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</si>
  <si>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</si>
  <si>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</si>
  <si>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</si>
  <si>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</si>
  <si>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</si>
  <si>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</si>
  <si>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</si>
  <si>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</si>
  <si>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</si>
  <si>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</si>
  <si>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</si>
  <si>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</si>
  <si>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</si>
  <si>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</si>
  <si>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</si>
  <si>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</si>
  <si>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</si>
  <si>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</si>
  <si>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</si>
  <si>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</si>
  <si>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</si>
  <si>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</si>
  <si>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</si>
  <si>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</si>
  <si>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</si>
  <si>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</si>
  <si>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</si>
  <si>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</si>
  <si>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</si>
  <si>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</si>
  <si>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Expended Program on Immunization</t>
  </si>
  <si>
    <t>Strengthening Tax System and building tax policy analysis capacity project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</si>
  <si>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</si>
  <si>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</si>
  <si>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</si>
  <si>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</si>
  <si>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</si>
  <si>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</si>
  <si>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</si>
  <si>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</si>
  <si>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</si>
  <si>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</si>
  <si>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</si>
  <si>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</si>
  <si>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</si>
  <si>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</si>
  <si>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</si>
  <si>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</si>
  <si>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</si>
  <si>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</si>
  <si>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</si>
  <si>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</si>
  <si>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</si>
  <si>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Interior Division</t>
  </si>
  <si>
    <t>Defence Division</t>
  </si>
  <si>
    <t>M/o Information Technology</t>
  </si>
  <si>
    <t>ADD.BCL-CHINA-2</t>
  </si>
  <si>
    <t xml:space="preserve"> 29.09.16 </t>
  </si>
  <si>
    <t>Water Resource Division</t>
  </si>
  <si>
    <t>DISBURSEMENT AGAINST BUDGET ESTIMATES OF FOREIGN ECONOMIC ASSISTANCE DURING 2018-19</t>
  </si>
  <si>
    <t>Eco.Trade Bank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</si>
  <si>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</si>
  <si>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</si>
  <si>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</si>
  <si>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</si>
  <si>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</si>
  <si>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</si>
  <si>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</si>
  <si>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</si>
  <si>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</si>
  <si>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</si>
  <si>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</si>
  <si>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3134-PAK</t>
  </si>
  <si>
    <t>National Highway Network Development</t>
  </si>
  <si>
    <t xml:space="preserve"> 12.05.15 </t>
  </si>
  <si>
    <t xml:space="preserve"> 23.01.17 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</si>
  <si>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</si>
  <si>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</si>
  <si>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</si>
  <si>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</si>
  <si>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</si>
  <si>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</si>
  <si>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</si>
  <si>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</si>
  <si>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</si>
  <si>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</si>
  <si>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</si>
  <si>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</si>
  <si>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</si>
  <si>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</si>
  <si>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</si>
  <si>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</si>
  <si>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</si>
  <si>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</si>
  <si>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 xml:space="preserve"> 05.01.18 </t>
  </si>
  <si>
    <t>KFAED-993</t>
  </si>
  <si>
    <t xml:space="preserve"> 11.04.18 </t>
  </si>
  <si>
    <t xml:space="preserve"> 31.07.19 </t>
  </si>
  <si>
    <t>Master Murabha Agreement</t>
  </si>
  <si>
    <t xml:space="preserve"> 31.07.18 </t>
  </si>
  <si>
    <t>12/556-SA</t>
  </si>
  <si>
    <t xml:space="preserve"> 29.12.11 </t>
  </si>
  <si>
    <t>391-PEPA-MANGLA</t>
  </si>
  <si>
    <t>Grand Total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</si>
  <si>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</si>
  <si>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</si>
  <si>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</si>
  <si>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</si>
  <si>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</si>
  <si>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</si>
  <si>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 xml:space="preserve"> 13.04.18 </t>
  </si>
  <si>
    <t xml:space="preserve"> 30.06.24 </t>
  </si>
  <si>
    <t>CPK-1041-01-R</t>
  </si>
  <si>
    <t xml:space="preserve"> 01.02.22 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</si>
  <si>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</si>
  <si>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</si>
  <si>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</si>
  <si>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</si>
  <si>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</si>
  <si>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</si>
  <si>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</si>
  <si>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</si>
  <si>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</si>
  <si>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</si>
  <si>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</si>
  <si>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</si>
  <si>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</si>
  <si>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</si>
  <si>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</si>
  <si>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3091-PK</t>
  </si>
  <si>
    <t>3092-PK (SF)</t>
  </si>
  <si>
    <t>Jamshoro Power Generation Project</t>
  </si>
  <si>
    <t xml:space="preserve"> 12.02.14 </t>
  </si>
  <si>
    <t xml:space="preserve"> 31.03.19 </t>
  </si>
  <si>
    <t xml:space="preserve"> 20.03.18 </t>
  </si>
  <si>
    <t>TF-0A4251-MDTF</t>
  </si>
  <si>
    <t>Economic Revitalization of KP-FATA</t>
  </si>
  <si>
    <t>TF-A3301-MDTF</t>
  </si>
  <si>
    <t>TF-A3352-MDTF</t>
  </si>
  <si>
    <t>TF-A6592</t>
  </si>
  <si>
    <t xml:space="preserve"> 18.01.17 </t>
  </si>
  <si>
    <t xml:space="preserve"> 30.01.18 </t>
  </si>
  <si>
    <t xml:space="preserve"> 30.11.18 </t>
  </si>
  <si>
    <t>KP Provincial Roads - Project (214KM) - Khyber Pakhtunkhwa</t>
  </si>
  <si>
    <t>ITFC/PAK/0017</t>
  </si>
  <si>
    <t>Balochistan Education Support</t>
  </si>
  <si>
    <t>KP Reconstruction Program</t>
  </si>
  <si>
    <t>Kalat Quetta Chaman Road Project</t>
  </si>
  <si>
    <t xml:space="preserve">  </t>
  </si>
  <si>
    <t>K.P Equipment basic Health Project</t>
  </si>
  <si>
    <t xml:space="preserve"> 02.01.06 </t>
  </si>
  <si>
    <t xml:space="preserve"> 31.10.18 </t>
  </si>
  <si>
    <t xml:space="preserve"> 29.03.16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</si>
  <si>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</si>
  <si>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</si>
  <si>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</si>
  <si>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</si>
  <si>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</si>
  <si>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391-016-DOD</t>
  </si>
  <si>
    <t xml:space="preserve"> 12.05.14 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</si>
  <si>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</si>
  <si>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</si>
  <si>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</si>
  <si>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</si>
  <si>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</si>
  <si>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</si>
  <si>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</si>
  <si>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</si>
  <si>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</si>
  <si>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</si>
  <si>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</si>
  <si>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</si>
  <si>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</si>
  <si>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</si>
  <si>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</si>
  <si>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</si>
  <si>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Post-Flood National Highways Rehabilitation of National Highways due to unprecedented rains &amp; flash Floods 2010 (Revised)</t>
  </si>
  <si>
    <t>GCL-2017-08-613</t>
  </si>
  <si>
    <t>IFAD-2000000873</t>
  </si>
  <si>
    <t>Gawadar-Labella Livelihood support Project</t>
  </si>
  <si>
    <t xml:space="preserve"> 13.03.15 </t>
  </si>
  <si>
    <t xml:space="preserve"> 31.12.19 </t>
  </si>
  <si>
    <t>34.5 MW Harpo HPP Skardu (Co-financing Kfw)</t>
  </si>
  <si>
    <t>KFW-201767334</t>
  </si>
  <si>
    <t>Polio Eradication Programe.PH-II</t>
  </si>
  <si>
    <t xml:space="preserve"> 14.12.18 </t>
  </si>
  <si>
    <t xml:space="preserve"> 13.06.18 </t>
  </si>
  <si>
    <t xml:space="preserve"> 31.01.24 </t>
  </si>
  <si>
    <t>Small Development Project in District Gawadar</t>
  </si>
  <si>
    <t>Gawadar Lasbella Livelihood Project</t>
  </si>
  <si>
    <t>Gawadar Smart Port City Master Plan</t>
  </si>
  <si>
    <t>SBTP-2016-GERM</t>
  </si>
  <si>
    <t>Safe Blood Transfusion PROG-PH-II</t>
  </si>
  <si>
    <t xml:space="preserve"> 30.12.20 </t>
  </si>
  <si>
    <t>5218-PAK</t>
  </si>
  <si>
    <t>2nd Sindh Education. Sector Project</t>
  </si>
  <si>
    <t xml:space="preserve"> 28.11.13 </t>
  </si>
  <si>
    <t xml:space="preserve"> 31.01.19 </t>
  </si>
  <si>
    <t>5719-PAK</t>
  </si>
  <si>
    <t>FATA TDP EMER. RECOV. PROJ</t>
  </si>
  <si>
    <t xml:space="preserve"> 23.09.15 </t>
  </si>
  <si>
    <t xml:space="preserve"> 30.04.19 </t>
  </si>
  <si>
    <t>391PEPA-ENR-KTD</t>
  </si>
  <si>
    <t>391-PUB-HEALTH</t>
  </si>
  <si>
    <t xml:space="preserve"> 21.07.08 </t>
  </si>
  <si>
    <t xml:space="preserve"> 31.12.12 </t>
  </si>
  <si>
    <t>Livelihood Support &amp; Community Infrastructure-I</t>
  </si>
  <si>
    <t xml:space="preserve"> (B/E) 
2019-20</t>
  </si>
  <si>
    <t>Reconstruction of Health Infrastructure in AJK-Phase-I</t>
  </si>
  <si>
    <t>Health Infrastructure for AJK- Phase-II</t>
  </si>
  <si>
    <t>CPK 1045</t>
  </si>
  <si>
    <t>BRT Peshawar</t>
  </si>
  <si>
    <t>Sindh Enhancing response for Stunting Project</t>
  </si>
  <si>
    <t xml:space="preserve"> 28.02.19 </t>
  </si>
  <si>
    <t>5686-P</t>
  </si>
  <si>
    <t>Rehabilitation of Mangla Hydropower. Project</t>
  </si>
  <si>
    <t>Dargai HPP</t>
  </si>
  <si>
    <t>Note: Provisional Disbursements as per information received and recorded in DAMFAS database by 20.03.2019</t>
  </si>
  <si>
    <t>i) 500-KV Lahore North
ii) 500 kv Maira Swithching Srtation
iii) 220 KV Jauhrabad G/S</t>
  </si>
  <si>
    <t>8814-I</t>
  </si>
  <si>
    <t>8814-II</t>
  </si>
  <si>
    <t>8814-III</t>
  </si>
  <si>
    <t>8814-IV</t>
  </si>
  <si>
    <t>8814-V</t>
  </si>
  <si>
    <t>Enhancement in Transmission Capaity of NTDC System</t>
  </si>
  <si>
    <t>National Transmission Project. Moder. 1 Proj.</t>
  </si>
  <si>
    <t>8814-Total</t>
  </si>
  <si>
    <t>8814-VI</t>
  </si>
  <si>
    <t>8814-VII</t>
  </si>
  <si>
    <t>Enterprise Resource Planning</t>
  </si>
  <si>
    <t>2727-G</t>
  </si>
  <si>
    <t>PDEP===GEPCO  Tranch-II</t>
  </si>
  <si>
    <t>2727-M</t>
  </si>
  <si>
    <t>PDEP===MEPCO  Tranch-II</t>
  </si>
  <si>
    <t>PDEP (Tranch-III)===GEPCO</t>
  </si>
  <si>
    <t>2972-G</t>
  </si>
  <si>
    <t>PDEP (Tranch-III)===FESCO</t>
  </si>
  <si>
    <t>2972-F</t>
  </si>
  <si>
    <t>Power Distribution Enhancement Investment Program-FESCO-IV</t>
  </si>
  <si>
    <t>3096-F</t>
  </si>
  <si>
    <t>Aid Availability as on 30.06.2018</t>
  </si>
  <si>
    <t>31.03.20</t>
  </si>
  <si>
    <t>30.04.18</t>
  </si>
  <si>
    <t>30.04.19</t>
  </si>
  <si>
    <t xml:space="preserve"> 12.12.14 </t>
  </si>
  <si>
    <t xml:space="preserve"> 31.07.17 </t>
  </si>
  <si>
    <t xml:space="preserve"> 19.11.16 </t>
  </si>
  <si>
    <t xml:space="preserve"> 14.03.18 </t>
  </si>
  <si>
    <t>GWADAR-EBE-CPEC</t>
  </si>
  <si>
    <t xml:space="preserve"> 29.06.16 </t>
  </si>
  <si>
    <t>EU-BALOCH-2016</t>
  </si>
  <si>
    <t>CPK-1022-01P-GR</t>
  </si>
  <si>
    <t xml:space="preserve"> 06.07.12 </t>
  </si>
  <si>
    <t>22.01.19</t>
  </si>
  <si>
    <t>TF-A5202</t>
  </si>
  <si>
    <t>30.06.18</t>
  </si>
  <si>
    <t>6243-PAK</t>
  </si>
  <si>
    <t>6247-PAK</t>
  </si>
  <si>
    <t>Punjab Cities Program</t>
  </si>
  <si>
    <t>Punjab Green Development Project</t>
  </si>
  <si>
    <t xml:space="preserve"> 29.05.18 </t>
  </si>
  <si>
    <t xml:space="preserve"> 30.09.23 </t>
  </si>
  <si>
    <t>6047-PAK</t>
  </si>
  <si>
    <t>6207-PAK</t>
  </si>
  <si>
    <t xml:space="preserve"> 14.06.18 </t>
  </si>
  <si>
    <t>IFAD-20X-1958</t>
  </si>
  <si>
    <t xml:space="preserve"> 14.11.17 </t>
  </si>
  <si>
    <t xml:space="preserve"> 14.11.23 </t>
  </si>
  <si>
    <t>PAK9-KOREA-2017</t>
  </si>
  <si>
    <t xml:space="preserve"> 31.07.21 </t>
  </si>
  <si>
    <t xml:space="preserve"> 21.03.17 </t>
  </si>
  <si>
    <t>201-2</t>
  </si>
  <si>
    <t xml:space="preserve"> 23.04.01 </t>
  </si>
  <si>
    <t>15/657</t>
  </si>
  <si>
    <t>Likely to be signed in 2019-20 (JPY 142.38 million)</t>
  </si>
  <si>
    <t>The Project for the Extension of Intensive Care Center at PIMS</t>
  </si>
  <si>
    <t>Likely to be signed till June, 2018 (JPY 3,620)</t>
  </si>
  <si>
    <t>MFF Power Transmission Enhancement Investment Program II Tranch 4</t>
  </si>
  <si>
    <t>3700-PAK</t>
  </si>
  <si>
    <t>597-PAK</t>
  </si>
  <si>
    <t>9197-PAK</t>
  </si>
  <si>
    <t>Piloting High Value Agriculture in Balochistan</t>
  </si>
  <si>
    <t>KP Provincial Roads Improvement Project (Additional Financing)</t>
  </si>
  <si>
    <t>Karachi Sustainable Bus Rapid Transit Project</t>
  </si>
  <si>
    <t>Under Negotiation of US$ 390 million</t>
  </si>
  <si>
    <t>Pipe line ($ 120 million)</t>
  </si>
  <si>
    <t>Construction of Thakot-Raikot Section (Remaining 136 Km) of KKH Project</t>
  </si>
  <si>
    <t>The loan has been approved by the Chinese Government. Now Commercial Contract between NHA and Chinese contractor has to be executed., likely to be signed in 2019-20</t>
  </si>
  <si>
    <t>Lahore Water and Waste Water Treatment Project</t>
  </si>
  <si>
    <t>Financing request has been Sent to AIIB, likely to be signed in 2019-21</t>
  </si>
  <si>
    <t>Sindh Solar Energy Project</t>
  </si>
  <si>
    <t>Signed on January 1, 2019</t>
  </si>
  <si>
    <t>01.01.19</t>
  </si>
  <si>
    <t>At preparation and design stage. Expected to be signed FY 2019-20</t>
  </si>
  <si>
    <t>CASA-1000 Community Support Program</t>
  </si>
  <si>
    <t>At preparation stage Expected to be signed FY 2019-20</t>
  </si>
  <si>
    <t>Expected to be signed FY 2019-20</t>
  </si>
  <si>
    <t>Expected to be signed before June, 2019</t>
  </si>
  <si>
    <t>Karachi Water &amp; Sewerage Services Improvement Project</t>
  </si>
  <si>
    <t>Competitive and Livable City of Karachi (CLICK</t>
  </si>
  <si>
    <t>Expected to be signed during FY 2019-20</t>
  </si>
  <si>
    <t>Grant Agreement was signed on 17-10-2018</t>
  </si>
  <si>
    <t xml:space="preserve">Assisting Governance and Access in Higher Education for Quality Enhancement </t>
  </si>
  <si>
    <t>Digital Jobs for KP</t>
  </si>
  <si>
    <t>KP Revenue Mobilization and Resource Management Program PfR</t>
  </si>
  <si>
    <t>Negotiations are expected during FY 18-19.</t>
  </si>
  <si>
    <t>Pakistan Revenue Mobilization Program PfR</t>
  </si>
  <si>
    <t>Negotiations of this program is expected in Next FY: 2019-20</t>
  </si>
  <si>
    <t>Punjab Revenue Mobilization Program PfR</t>
  </si>
  <si>
    <t xml:space="preserve">Negotiations expected in FY:2019-20 </t>
  </si>
  <si>
    <t>Add. Financing for “Southern Punjab Poverty Alleviation Project”</t>
  </si>
  <si>
    <t>Loan Agreement was signed on 05-07-2018</t>
  </si>
  <si>
    <t>GAVI</t>
  </si>
  <si>
    <t>Governance &amp; Policy Project Balochistan</t>
  </si>
  <si>
    <t>Strengthening of Expanded Program on Immunization</t>
  </si>
  <si>
    <t>Sindh Secodary Education Improvement Project</t>
  </si>
  <si>
    <t>Promotion of Corp Fisheries in KP</t>
  </si>
  <si>
    <t>Construction of Balakot HPP</t>
  </si>
  <si>
    <t>New Project</t>
  </si>
  <si>
    <t>KP Cities Improvement Project</t>
  </si>
  <si>
    <t>Balochistan Water Resources Project</t>
  </si>
  <si>
    <t>M/o Science &amp; Technology</t>
  </si>
  <si>
    <t>Establishment of Pak-Korea Testing Laboatory for PV Modules &amp; Allied Equipment</t>
  </si>
  <si>
    <t>KP Enhance Nutrition for Mother &amp; Children Project</t>
  </si>
  <si>
    <t xml:space="preserve"> 08.06.18 </t>
  </si>
  <si>
    <t>ECO2019</t>
  </si>
  <si>
    <t>ECO-TDB USD 40M</t>
  </si>
  <si>
    <t>TF0A6558-PK</t>
  </si>
  <si>
    <t>PAK PART FOR IMP NUTRITIO MDTF</t>
  </si>
  <si>
    <t xml:space="preserve"> 06.03.19 </t>
  </si>
  <si>
    <t>TF-A4946</t>
  </si>
  <si>
    <t>STRENTHENING TAX SYS &amp; TPAC</t>
  </si>
  <si>
    <t>391-GOMAL-AGR</t>
  </si>
  <si>
    <t xml:space="preserve"> 07.01.11 </t>
  </si>
  <si>
    <t>Closed</t>
  </si>
  <si>
    <t>3419-I</t>
  </si>
  <si>
    <t>3419-II</t>
  </si>
  <si>
    <t>3419-III</t>
  </si>
  <si>
    <t>3419-IV</t>
  </si>
  <si>
    <t>3419-V</t>
  </si>
  <si>
    <t>Evacuation of Power from 1320 MW Power Plant at Sahiwal</t>
  </si>
  <si>
    <t>3577-IV</t>
  </si>
  <si>
    <t>3677-I</t>
  </si>
  <si>
    <t>3677-II</t>
  </si>
  <si>
    <t>3677-III</t>
  </si>
  <si>
    <t>500-KV Lahore ,North</t>
  </si>
  <si>
    <t>Evacuation of Power from Suki Kinari, Kohala, Mahal HPPs (500 KV Maira Switching Station)</t>
  </si>
  <si>
    <t>200-KV Jauarabad G/S alongwith allied T/Ls</t>
  </si>
  <si>
    <t>Instllation of Pilot Battery Energy Storage System at 220 Kv Jhimpir G/Station</t>
  </si>
  <si>
    <t>3677-IV</t>
  </si>
  <si>
    <t>3677-V</t>
  </si>
  <si>
    <t>500 KV Moro Gridstation</t>
  </si>
  <si>
    <t>Evacuation of Power from 1224 MW Wind Power Plants at Jhimpir Clusters-II</t>
  </si>
  <si>
    <t>05.01.19</t>
  </si>
  <si>
    <t>AIIB-S0158A</t>
  </si>
  <si>
    <t>Construction of Infrastructure Malakand Region Project</t>
  </si>
  <si>
    <t>K.P Rural Roads Improvement &amp; Rehabilitation Project-II</t>
  </si>
  <si>
    <t>Australia</t>
  </si>
  <si>
    <t>Karachi Urban Mobility Project-Yellow line</t>
  </si>
  <si>
    <t>Sakkhar Barrages Additional Financing</t>
  </si>
  <si>
    <t>ITFC/PAK/0200</t>
  </si>
  <si>
    <t>ITFC/PAK/0201</t>
  </si>
  <si>
    <t>KP District Governance and Community Development Program-II</t>
  </si>
  <si>
    <t>22.03.19</t>
  </si>
  <si>
    <t>639-PAK</t>
  </si>
  <si>
    <t>Energy Sector Program Loan</t>
  </si>
  <si>
    <t>31.01.21</t>
  </si>
  <si>
    <t>15.06.20</t>
  </si>
  <si>
    <t>Human capital Policy</t>
  </si>
  <si>
    <t>Gomal Zam Dam Project</t>
  </si>
  <si>
    <t>Capacity building of AJK Power Development Organization</t>
  </si>
  <si>
    <t>48 MW Shounter HPP Neelum Valley, District Neelum</t>
  </si>
  <si>
    <t>22 MW Jagran Iv HPP Neelum Valley</t>
  </si>
  <si>
    <t>Financial Markets</t>
  </si>
  <si>
    <t>08.07.15</t>
  </si>
  <si>
    <t>31.08.18</t>
  </si>
  <si>
    <t>31.12.24</t>
  </si>
  <si>
    <t>13.11.14</t>
  </si>
  <si>
    <t>Enhancing Public.Private Partnership</t>
  </si>
  <si>
    <t>31.07.20</t>
  </si>
  <si>
    <t>3419-Total</t>
  </si>
  <si>
    <t>China Safe Deposits</t>
  </si>
  <si>
    <t>CHINA-18</t>
  </si>
  <si>
    <t>Safe China DepositT (2 Billion)</t>
  </si>
  <si>
    <t xml:space="preserve"> 23.07.18 </t>
  </si>
  <si>
    <t xml:space="preserve"> 26.07.18 </t>
  </si>
  <si>
    <t>1532-P</t>
  </si>
  <si>
    <t>Commercial Banks</t>
  </si>
  <si>
    <t>Construction of Faisalabad-Khanewal (M-$) 184 km</t>
  </si>
  <si>
    <t>National Highway Development Sector Project Improvement and Rehbilitation of Nine (9) Sections of the National Highways (Revised,
i)Qilla Saifullah-LoraLai-waigum Road (N-70)
ii) Zhob Mughal Kot 81 Km (N-50)</t>
  </si>
  <si>
    <t xml:space="preserve"> Peshawar Karachi Motorway (PKM) Multan- Sukkur Section Credit Financing (392 km) (PKM)</t>
  </si>
  <si>
    <t>s</t>
  </si>
  <si>
    <t>Feasibility Study for the Construction of Southern Bypass Peshawar</t>
  </si>
  <si>
    <t>Federal Education &amp; Professional Training Division</t>
  </si>
  <si>
    <t>PTV Terrestorial Digitalization of DTMB Through Grant in Aid</t>
  </si>
  <si>
    <t>Information &amp; Broadcasting Division</t>
  </si>
  <si>
    <t>220 KV Chakdara S/S-IV</t>
  </si>
  <si>
    <t>32.5 MW HPP Atta-Abad Hunza</t>
  </si>
  <si>
    <t>Addition of 500/200 kv substation P/L for strengthening the existing NTDC system-Lahore New</t>
  </si>
  <si>
    <t>Evacuation of Power from 500 MW Wind Power Plants Jhimpir &amp; Gharo Clusters</t>
  </si>
  <si>
    <t>MFF-II: Power Distribution Enhancement Investment Program SC (Advance Metering Project for IESCO</t>
  </si>
  <si>
    <t>MFF-II: Power Distribution Enhancement Investment Program Tranche-1 (Advance Metering Project for LESCO</t>
  </si>
  <si>
    <t>B/E Rs NEC</t>
  </si>
  <si>
    <t>B/E US$ NEC</t>
  </si>
  <si>
    <t>Pakistan Multi Mission Satelite (Pak Sat. MM1) Lahore &amp; Karachi</t>
  </si>
  <si>
    <t>Establishment of Pakistan Glacier Network</t>
  </si>
  <si>
    <t>Bilateral Total</t>
  </si>
  <si>
    <t>Multilateral Total</t>
  </si>
  <si>
    <t>US$ Million</t>
  </si>
  <si>
    <t>Saudi Arabia-Short-term</t>
  </si>
  <si>
    <t>Saudi-Oil Facility</t>
  </si>
  <si>
    <t>05.06.20</t>
  </si>
  <si>
    <t>05.12.12</t>
  </si>
  <si>
    <t>Disbursement During 2019-20</t>
  </si>
  <si>
    <t>July</t>
  </si>
  <si>
    <t>[18.287]</t>
  </si>
  <si>
    <t>[2743.00]</t>
  </si>
  <si>
    <t>BCL-CPEC-2016</t>
  </si>
  <si>
    <t>NBD-19</t>
  </si>
  <si>
    <t xml:space="preserve"> 25.06.19 </t>
  </si>
  <si>
    <t>Dubai Bank</t>
  </si>
  <si>
    <t>TF0A7171-MDTF</t>
  </si>
  <si>
    <t xml:space="preserve"> 17.10.18 </t>
  </si>
  <si>
    <t>3906-PAK</t>
  </si>
  <si>
    <t xml:space="preserve"> 11.08.04 </t>
  </si>
  <si>
    <t>NWFP Community Infrastructure</t>
  </si>
  <si>
    <t>PAK-0162</t>
  </si>
  <si>
    <t>Feasibility study mini Dams in Pothohar</t>
  </si>
  <si>
    <t xml:space="preserve"> 19.05.16 </t>
  </si>
  <si>
    <t>MNFS&amp;R</t>
  </si>
  <si>
    <t>PUMPING MACH.&amp;TERMINAL IN FSD</t>
  </si>
  <si>
    <t xml:space="preserve"> 18.06.15 </t>
  </si>
  <si>
    <t>SUISSE AG,UBL,ABL</t>
  </si>
  <si>
    <t>MASHR2019</t>
  </si>
  <si>
    <t>Financing Facility of 200(M)</t>
  </si>
  <si>
    <t xml:space="preserve"> 15.05.19 </t>
  </si>
  <si>
    <t>391-PEPA-10-EDU</t>
  </si>
  <si>
    <t>PEPA EDUCATION</t>
  </si>
  <si>
    <t>391-PEPA-10-KPK</t>
  </si>
  <si>
    <t>PEPA KPK</t>
  </si>
  <si>
    <t xml:space="preserve"> 30.09.10 </t>
  </si>
  <si>
    <t>PEPA-FATA-DEC10</t>
  </si>
  <si>
    <t>PEPA FATA DEC-10</t>
  </si>
  <si>
    <t>PEPA-KPK-DEC10</t>
  </si>
  <si>
    <t>PEPA-KPK DEC-10</t>
  </si>
  <si>
    <t xml:space="preserve"> 23.12.10 </t>
  </si>
  <si>
    <t>MISC.</t>
  </si>
  <si>
    <t>US-Muncipal-Total</t>
  </si>
  <si>
    <t>common (KP,Sindh)</t>
  </si>
  <si>
    <t>[4500]</t>
  </si>
  <si>
    <t>[30]</t>
  </si>
  <si>
    <t>p</t>
  </si>
  <si>
    <t>Budgeted</t>
  </si>
  <si>
    <t>Disbursed</t>
  </si>
  <si>
    <t>World Bank</t>
  </si>
  <si>
    <t>others</t>
  </si>
  <si>
    <t>Total</t>
  </si>
  <si>
    <t>Provisional Disbursement          (July)</t>
  </si>
  <si>
    <t>Kind</t>
  </si>
  <si>
    <t>Project Aid Total</t>
  </si>
  <si>
    <t>Non-Proj. Aid Total</t>
  </si>
  <si>
    <t>Public Grants &amp; Loans Total</t>
  </si>
  <si>
    <t>DISBURSEMENT  AGAINST BUDGET ESTIMATES  OF FOREIGN ECONOMIC ASSISTANCE 2019 -20</t>
  </si>
  <si>
    <t>B/E           
 2019-20</t>
  </si>
  <si>
    <t>PKR Million</t>
  </si>
  <si>
    <t xml:space="preserve"> DISBURSEMENT  AGAINST BUDGET ESTIMATES  OF FOREIGN ECONOMIC ASSISTANCE 2019-20 </t>
  </si>
  <si>
    <t>(Bilateral+Multilateral)</t>
  </si>
  <si>
    <t xml:space="preserve">Saudi Arabia-Short-term </t>
  </si>
  <si>
    <t>August</t>
  </si>
  <si>
    <t>Jul-Aug</t>
  </si>
  <si>
    <t>July$</t>
  </si>
  <si>
    <t>August$</t>
  </si>
  <si>
    <t>Jul-Aug$</t>
  </si>
  <si>
    <t>AugustRs</t>
  </si>
  <si>
    <t>Jul-AugRs</t>
  </si>
  <si>
    <t>July Rs</t>
  </si>
  <si>
    <t>Provisional Disbursement          (August)</t>
  </si>
  <si>
    <t>Provisional Disbursement          (July-Aug)</t>
  </si>
  <si>
    <t>3804-PAK(COL)</t>
  </si>
  <si>
    <t xml:space="preserve"> 07.08.19 </t>
  </si>
  <si>
    <t>BCL-16MWAY-CPEC</t>
  </si>
  <si>
    <t>Sukkur-Multan PESH-Karachi Motorway</t>
  </si>
  <si>
    <t>PBC1610398-CPEC</t>
  </si>
  <si>
    <t>Sukkur-Multan Peshawar-KAR MWAY</t>
  </si>
  <si>
    <t>Citi Bank (St)</t>
  </si>
  <si>
    <t>CITIBANK-2019</t>
  </si>
  <si>
    <t>Term Financing Facility</t>
  </si>
  <si>
    <t xml:space="preserve"> 26.07.19 </t>
  </si>
  <si>
    <t>Afghan R.R.A</t>
  </si>
  <si>
    <t>REF. AFF. HOST. AREA -RAHA-III</t>
  </si>
  <si>
    <t>RAHA-III-2016</t>
  </si>
  <si>
    <t>RHIV-2016-GERM</t>
  </si>
  <si>
    <t xml:space="preserve"> 30.12.19 </t>
  </si>
  <si>
    <t>Reproductive Health-IV</t>
  </si>
  <si>
    <t>F-PAK-01282-140</t>
  </si>
  <si>
    <t>Financing Agreement Of Import Of Saudi Goods</t>
  </si>
  <si>
    <t>30.09.19</t>
  </si>
  <si>
    <t>28.03.19</t>
  </si>
  <si>
    <t>Commodity Aid</t>
  </si>
  <si>
    <t>WorldBank</t>
  </si>
  <si>
    <t>Disbursements from UK,China, ADB,USA,IDB and World Bank 72%,39%,31%,14%,26% and 07 % of the budgeted disbursement respectively has been materialized during first  two months of the ongoing Fiscal Year 2019-20.</t>
  </si>
  <si>
    <t>Note: Provisional Disbursements as per information received and recorded in DAMFAS database by 20.09.2019</t>
  </si>
  <si>
    <t>PSDP #</t>
  </si>
  <si>
    <t>Poverty</t>
  </si>
  <si>
    <t>DISBURSEMENT AGAINST BUDGET ESTIMATES OF FOREIGN ECONOMIC ASSISTANCE DURING 2019-20</t>
  </si>
  <si>
    <t>30.06.2020</t>
  </si>
  <si>
    <t>26.09.14</t>
  </si>
  <si>
    <t>11.03.13</t>
  </si>
  <si>
    <t xml:space="preserve"> </t>
  </si>
  <si>
    <t>31.07.21</t>
  </si>
  <si>
    <t>Jul-Sep</t>
  </si>
  <si>
    <t>September</t>
  </si>
  <si>
    <t>2015-01</t>
  </si>
  <si>
    <t>Jul-Sep Rs</t>
  </si>
  <si>
    <t>Jul-Sep$</t>
  </si>
  <si>
    <t>Sep$</t>
  </si>
  <si>
    <t>SeptRs</t>
  </si>
  <si>
    <t>24.09.19</t>
  </si>
  <si>
    <t>Moterways M-4 Shorkot Khaniwal Sec</t>
  </si>
  <si>
    <t>25.06.16</t>
  </si>
  <si>
    <t>UNHCR</t>
  </si>
  <si>
    <t>118000-124</t>
  </si>
  <si>
    <t>AFGHAN REFUGEE RA SEP 2019</t>
  </si>
  <si>
    <t>SAFRON</t>
  </si>
  <si>
    <t>Sum of Jul-Sep$</t>
  </si>
  <si>
    <t xml:space="preserve">Neelum Jhelum Hydropower Ptoject </t>
  </si>
  <si>
    <t>Wapda/Power</t>
  </si>
  <si>
    <t>31.07.19</t>
  </si>
  <si>
    <t>TA TO HYDRO-ELECTRIC BOARD,AJK</t>
  </si>
  <si>
    <t>POW. TRANS. ENH. INV.PR TR4</t>
  </si>
  <si>
    <t>NTDC</t>
  </si>
  <si>
    <t>20.07.17</t>
  </si>
  <si>
    <t>01.02.20</t>
  </si>
  <si>
    <t>Bonds Total</t>
  </si>
  <si>
    <t>Saudi Arabia-Short-term Total</t>
  </si>
  <si>
    <t>Commercial Total</t>
  </si>
  <si>
    <t>CPK101401R</t>
  </si>
  <si>
    <t>CREDIT FACILITY AGREEM. FRANCE</t>
  </si>
  <si>
    <t>KA &amp; GB</t>
  </si>
  <si>
    <t>Data</t>
  </si>
  <si>
    <t>Sum of B/E US$ NEC</t>
  </si>
  <si>
    <t>Total Sum of B/E US$ NEC</t>
  </si>
  <si>
    <t>Total Sum of July$</t>
  </si>
  <si>
    <t>Sum of July$</t>
  </si>
  <si>
    <t>Total Sum of Sep$</t>
  </si>
  <si>
    <t>Sum of Sep$</t>
  </si>
  <si>
    <t>Total Sum of Jul-Sep$</t>
  </si>
  <si>
    <t>Total Sum of B/E Rs NEC</t>
  </si>
  <si>
    <t>Sum of B/E Rs NEC</t>
  </si>
  <si>
    <t>Total Sum of July Rs</t>
  </si>
  <si>
    <t>Sum of July Rs</t>
  </si>
  <si>
    <t>Total Sum of SeptRs</t>
  </si>
  <si>
    <t>Sum of SeptRs</t>
  </si>
  <si>
    <t>Total Sum of Jul-Sep Rs</t>
  </si>
  <si>
    <t>Sum of Jul-Sep Rs</t>
  </si>
  <si>
    <t>Provisional Disbursement          (July-August)</t>
  </si>
  <si>
    <t>Provisional Disbursement          (September)</t>
  </si>
  <si>
    <t>Provisional Disbursement          (July-Sep)</t>
  </si>
  <si>
    <t>July-Aug</t>
  </si>
  <si>
    <t>Commercal Banks</t>
  </si>
  <si>
    <t>Note: Provisional Disbursements as per information received and recorded in DAMFAS database by 18.10.2019</t>
  </si>
  <si>
    <t>=</t>
  </si>
  <si>
    <t xml:space="preserve">93% of the total disbursement during July-September, 2019 was received in the form of loans and 07 % as grants. </t>
  </si>
  <si>
    <t>Saudi Arabia Short Term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</si>
</sst>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  <numFmt numFmtId="216" formatCode="0.0000000000000"/>
    <numFmt numFmtId="217" formatCode="0.000000"/>
    <numFmt numFmtId="218" formatCode="0.0000,,"/>
    <numFmt numFmtId="219" formatCode="_-* #,##0.00000_-;\-* #,##0.00000_-;_-* &quot;-&quot;??_-;_-@_-"/>
  </numFmts>
  <fonts count="80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0"/>
      <name val="Trebuchet MS"/>
      <family val="2"/>
    </font>
    <font>
      <sz val="11"/>
      <name val="Calibri"/>
      <family val="2"/>
    </font>
    <font>
      <sz val="14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ourier"/>
      <family val="3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Courier"/>
      <family val="3"/>
    </font>
    <font>
      <sz val="12"/>
      <name val="Arial Narrow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6"/>
      <name val="Arial Narrow"/>
      <family val="2"/>
    </font>
    <font>
      <sz val="8"/>
      <name val="Courier"/>
      <family val="0"/>
    </font>
    <font>
      <sz val="10"/>
      <color indexed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Arial Narrow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urier"/>
      <family val="3"/>
    </font>
    <font>
      <sz val="10"/>
      <color theme="0"/>
      <name val="Arial Narrow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0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8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1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2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179" fontId="16" fillId="0" borderId="10" xfId="65" applyNumberFormat="1" applyFont="1" applyFill="1" applyBorder="1" applyAlignment="1">
      <alignment horizontal="right" vertical="center"/>
      <protection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27" fillId="0" borderId="10" xfId="42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vertical="center" wrapText="1"/>
    </xf>
    <xf numFmtId="168" fontId="27" fillId="0" borderId="0" xfId="0" applyFont="1" applyFill="1" applyBorder="1" applyAlignment="1">
      <alignment vertical="center" wrapText="1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2" xfId="67" applyFont="1" applyFill="1" applyBorder="1" applyAlignment="1">
      <alignment vertical="center" wrapText="1"/>
      <protection/>
    </xf>
    <xf numFmtId="168" fontId="3" fillId="0" borderId="11" xfId="67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68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6" fillId="0" borderId="0" xfId="65" applyFont="1" applyFill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/>
    </xf>
    <xf numFmtId="0" fontId="16" fillId="0" borderId="0" xfId="65" applyFont="1" applyFill="1" applyAlignment="1">
      <alignment horizontal="left" vertical="center" wrapText="1"/>
      <protection/>
    </xf>
    <xf numFmtId="180" fontId="16" fillId="0" borderId="0" xfId="65" applyNumberFormat="1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0" fontId="3" fillId="0" borderId="15" xfId="72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173" fontId="4" fillId="0" borderId="15" xfId="42" applyNumberFormat="1" applyFont="1" applyFill="1" applyBorder="1" applyAlignment="1">
      <alignment horizontal="center" vertical="center" wrapText="1"/>
    </xf>
    <xf numFmtId="178" fontId="4" fillId="0" borderId="15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6" fillId="0" borderId="15" xfId="65" applyFont="1" applyFill="1" applyBorder="1" applyAlignment="1" applyProtection="1">
      <alignment horizontal="center" vertical="center"/>
      <protection locked="0"/>
    </xf>
    <xf numFmtId="168" fontId="3" fillId="0" borderId="15" xfId="0" applyFont="1" applyFill="1" applyBorder="1" applyAlignment="1">
      <alignment horizontal="center" vertical="center" wrapText="1"/>
    </xf>
    <xf numFmtId="0" fontId="6" fillId="0" borderId="15" xfId="72" applyFont="1" applyFill="1" applyBorder="1" applyAlignment="1">
      <alignment horizontal="center" vertical="center" wrapText="1"/>
      <protection/>
    </xf>
    <xf numFmtId="180" fontId="6" fillId="0" borderId="15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78" fontId="6" fillId="0" borderId="15" xfId="42" applyNumberFormat="1" applyFont="1" applyFill="1" applyBorder="1" applyAlignment="1">
      <alignment horizontal="center" vertical="center" wrapText="1"/>
    </xf>
    <xf numFmtId="0" fontId="6" fillId="0" borderId="15" xfId="65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>
      <alignment horizontal="center" vertical="center"/>
    </xf>
    <xf numFmtId="0" fontId="16" fillId="0" borderId="15" xfId="65" applyFont="1" applyFill="1" applyBorder="1" applyAlignment="1">
      <alignment horizontal="center" vertical="center" wrapText="1"/>
      <protection/>
    </xf>
    <xf numFmtId="178" fontId="3" fillId="0" borderId="15" xfId="42" applyNumberFormat="1" applyFont="1" applyFill="1" applyBorder="1" applyAlignment="1">
      <alignment horizontal="center" vertical="center" wrapText="1"/>
    </xf>
    <xf numFmtId="0" fontId="6" fillId="0" borderId="15" xfId="65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>
      <alignment horizontal="right" vertical="center" wrapText="1"/>
    </xf>
    <xf numFmtId="179" fontId="16" fillId="0" borderId="10" xfId="65" applyNumberFormat="1" applyFont="1" applyFill="1" applyBorder="1" applyAlignment="1">
      <alignment horizontal="right" vertical="center"/>
      <protection/>
    </xf>
    <xf numFmtId="4" fontId="16" fillId="0" borderId="10" xfId="65" applyNumberFormat="1" applyFont="1" applyFill="1" applyBorder="1" applyAlignment="1">
      <alignment horizontal="right" vertical="center"/>
      <protection/>
    </xf>
    <xf numFmtId="180" fontId="16" fillId="0" borderId="10" xfId="65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left" vertical="center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 wrapText="1"/>
    </xf>
    <xf numFmtId="171" fontId="3" fillId="0" borderId="13" xfId="42" applyNumberFormat="1" applyFont="1" applyFill="1" applyBorder="1" applyAlignment="1">
      <alignment horizontal="left" vertical="center" wrapText="1"/>
    </xf>
    <xf numFmtId="168" fontId="3" fillId="0" borderId="14" xfId="0" applyFont="1" applyFill="1" applyBorder="1" applyAlignment="1">
      <alignment vertical="center" wrapText="1"/>
    </xf>
    <xf numFmtId="168" fontId="3" fillId="0" borderId="13" xfId="0" applyFont="1" applyFill="1" applyBorder="1" applyAlignment="1">
      <alignment vertical="center" wrapText="1"/>
    </xf>
    <xf numFmtId="168" fontId="27" fillId="0" borderId="10" xfId="0" applyFont="1" applyFill="1" applyBorder="1" applyAlignment="1">
      <alignment vertical="center" wrapText="1"/>
    </xf>
    <xf numFmtId="167" fontId="7" fillId="0" borderId="14" xfId="0" applyNumberFormat="1" applyFont="1" applyFill="1" applyBorder="1" applyAlignment="1" quotePrefix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/>
    </xf>
    <xf numFmtId="179" fontId="16" fillId="0" borderId="14" xfId="65" applyNumberFormat="1" applyFont="1" applyFill="1" applyBorder="1" applyAlignment="1">
      <alignment horizontal="right" vertical="center"/>
      <protection/>
    </xf>
    <xf numFmtId="171" fontId="3" fillId="0" borderId="14" xfId="42" applyNumberFormat="1" applyFont="1" applyFill="1" applyBorder="1" applyAlignment="1">
      <alignment horizontal="center" vertical="center" wrapText="1"/>
    </xf>
    <xf numFmtId="167" fontId="28" fillId="0" borderId="10" xfId="0" applyNumberFormat="1" applyFont="1" applyFill="1" applyBorder="1" applyAlignment="1" quotePrefix="1">
      <alignment horizontal="center" vertical="center" wrapText="1"/>
    </xf>
    <xf numFmtId="171" fontId="27" fillId="0" borderId="10" xfId="42" applyNumberFormat="1" applyFont="1" applyFill="1" applyBorder="1" applyAlignment="1">
      <alignment horizontal="left" vertical="center"/>
    </xf>
    <xf numFmtId="171" fontId="27" fillId="0" borderId="10" xfId="42" applyNumberFormat="1" applyFont="1" applyFill="1" applyBorder="1" applyAlignment="1">
      <alignment horizontal="left" vertical="center" wrapText="1"/>
    </xf>
    <xf numFmtId="177" fontId="27" fillId="0" borderId="10" xfId="42" applyNumberFormat="1" applyFont="1" applyFill="1" applyBorder="1" applyAlignment="1" quotePrefix="1">
      <alignment horizontal="center" vertical="center" wrapText="1"/>
    </xf>
    <xf numFmtId="178" fontId="27" fillId="0" borderId="10" xfId="42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179" fontId="29" fillId="0" borderId="10" xfId="65" applyNumberFormat="1" applyFont="1" applyFill="1" applyBorder="1" applyAlignment="1">
      <alignment horizontal="right" vertical="center"/>
      <protection/>
    </xf>
    <xf numFmtId="167" fontId="7" fillId="33" borderId="10" xfId="0" applyNumberFormat="1" applyFont="1" applyFill="1" applyBorder="1" applyAlignment="1" quotePrefix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171" fontId="3" fillId="33" borderId="10" xfId="42" applyNumberFormat="1" applyFont="1" applyFill="1" applyBorder="1" applyAlignment="1">
      <alignment horizontal="center" vertical="center" wrapText="1"/>
    </xf>
    <xf numFmtId="168" fontId="3" fillId="33" borderId="10" xfId="0" applyFont="1" applyFill="1" applyBorder="1" applyAlignment="1">
      <alignment vertical="center" wrapText="1"/>
    </xf>
    <xf numFmtId="168" fontId="3" fillId="33" borderId="0" xfId="0" applyFont="1" applyFill="1" applyBorder="1" applyAlignment="1">
      <alignment vertical="center" wrapText="1"/>
    </xf>
    <xf numFmtId="0" fontId="6" fillId="0" borderId="12" xfId="65" applyFont="1" applyFill="1" applyBorder="1" applyAlignment="1" applyProtection="1">
      <alignment horizontal="center" vertical="center"/>
      <protection locked="0"/>
    </xf>
    <xf numFmtId="0" fontId="16" fillId="0" borderId="15" xfId="65" applyFont="1" applyFill="1" applyBorder="1" applyAlignment="1">
      <alignment horizontal="center" vertical="center" wrapText="1"/>
      <protection/>
    </xf>
    <xf numFmtId="179" fontId="29" fillId="0" borderId="10" xfId="0" applyNumberFormat="1" applyFont="1" applyFill="1" applyBorder="1" applyAlignment="1">
      <alignment horizontal="right" vertical="center"/>
    </xf>
    <xf numFmtId="177" fontId="27" fillId="0" borderId="10" xfId="42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71" fontId="27" fillId="0" borderId="15" xfId="42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8" fontId="30" fillId="0" borderId="10" xfId="0" applyFont="1" applyFill="1" applyBorder="1" applyAlignment="1">
      <alignment vertical="center" wrapText="1"/>
    </xf>
    <xf numFmtId="0" fontId="27" fillId="0" borderId="10" xfId="65" applyFont="1" applyFill="1" applyBorder="1" applyAlignment="1">
      <alignment horizontal="center" vertical="center" wrapText="1"/>
      <protection/>
    </xf>
    <xf numFmtId="180" fontId="29" fillId="0" borderId="15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0" borderId="10" xfId="50" applyNumberFormat="1" applyFont="1" applyFill="1" applyBorder="1" applyAlignment="1" applyProtection="1">
      <alignment vertical="center"/>
      <protection locked="0"/>
    </xf>
    <xf numFmtId="4" fontId="29" fillId="0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right" vertical="center"/>
    </xf>
    <xf numFmtId="165" fontId="27" fillId="0" borderId="10" xfId="42" applyNumberFormat="1" applyFont="1" applyFill="1" applyBorder="1" applyAlignment="1">
      <alignment horizontal="right" vertical="center" wrapText="1"/>
    </xf>
    <xf numFmtId="168" fontId="3" fillId="33" borderId="10" xfId="0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 quotePrefix="1">
      <alignment horizontal="center" vertical="center" wrapText="1"/>
    </xf>
    <xf numFmtId="175" fontId="27" fillId="0" borderId="10" xfId="42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 quotePrefix="1">
      <alignment horizontal="center" vertical="center" wrapText="1"/>
    </xf>
    <xf numFmtId="171" fontId="3" fillId="0" borderId="13" xfId="42" applyNumberFormat="1" applyFont="1" applyFill="1" applyBorder="1" applyAlignment="1">
      <alignment horizontal="left" vertical="center"/>
    </xf>
    <xf numFmtId="177" fontId="3" fillId="0" borderId="13" xfId="42" applyNumberFormat="1" applyFont="1" applyFill="1" applyBorder="1" applyAlignment="1">
      <alignment horizontal="center" vertical="center" wrapText="1"/>
    </xf>
    <xf numFmtId="179" fontId="16" fillId="0" borderId="13" xfId="65" applyNumberFormat="1" applyFont="1" applyFill="1" applyBorder="1" applyAlignment="1">
      <alignment horizontal="right" vertical="center"/>
      <protection/>
    </xf>
    <xf numFmtId="171" fontId="3" fillId="0" borderId="13" xfId="42" applyNumberFormat="1" applyFont="1" applyFill="1" applyBorder="1" applyAlignment="1">
      <alignment horizontal="center" vertical="center" wrapText="1"/>
    </xf>
    <xf numFmtId="177" fontId="3" fillId="0" borderId="14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171" fontId="3" fillId="0" borderId="17" xfId="42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179" fontId="16" fillId="0" borderId="0" xfId="0" applyNumberFormat="1" applyFont="1" applyFill="1" applyAlignment="1">
      <alignment horizontal="right" vertical="center"/>
    </xf>
    <xf numFmtId="0" fontId="27" fillId="0" borderId="10" xfId="0" applyNumberFormat="1" applyFont="1" applyFill="1" applyBorder="1" applyAlignment="1">
      <alignment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/>
    </xf>
    <xf numFmtId="171" fontId="3" fillId="0" borderId="16" xfId="42" applyNumberFormat="1" applyFont="1" applyFill="1" applyBorder="1" applyAlignment="1">
      <alignment horizontal="center" vertical="center" wrapText="1"/>
    </xf>
    <xf numFmtId="180" fontId="6" fillId="0" borderId="10" xfId="65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68" fontId="0" fillId="0" borderId="0" xfId="67">
      <alignment/>
      <protection/>
    </xf>
    <xf numFmtId="168" fontId="0" fillId="0" borderId="0" xfId="67" applyAlignment="1">
      <alignment vertical="center" wrapText="1"/>
      <protection/>
    </xf>
    <xf numFmtId="168" fontId="22" fillId="0" borderId="0" xfId="67" applyFont="1" applyAlignment="1">
      <alignment/>
      <protection/>
    </xf>
    <xf numFmtId="179" fontId="1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9" fontId="3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68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8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8" fontId="4" fillId="0" borderId="21" xfId="0" applyFont="1" applyBorder="1" applyAlignment="1">
      <alignment/>
    </xf>
    <xf numFmtId="168" fontId="4" fillId="0" borderId="10" xfId="0" applyFont="1" applyBorder="1" applyAlignment="1">
      <alignment/>
    </xf>
    <xf numFmtId="165" fontId="4" fillId="0" borderId="19" xfId="0" applyNumberFormat="1" applyFont="1" applyBorder="1" applyAlignment="1">
      <alignment/>
    </xf>
    <xf numFmtId="168" fontId="31" fillId="0" borderId="0" xfId="67" applyFont="1">
      <alignment/>
      <protection/>
    </xf>
    <xf numFmtId="168" fontId="31" fillId="0" borderId="0" xfId="67" applyFont="1" applyBorder="1">
      <alignment/>
      <protection/>
    </xf>
    <xf numFmtId="179" fontId="1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16" fillId="0" borderId="0" xfId="65" applyNumberFormat="1" applyFont="1" applyFill="1" applyBorder="1" applyAlignment="1">
      <alignment horizontal="right" vertical="center"/>
      <protection/>
    </xf>
    <xf numFmtId="179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/>
    </xf>
    <xf numFmtId="0" fontId="6" fillId="0" borderId="10" xfId="73" applyFont="1" applyFill="1" applyBorder="1" applyAlignment="1">
      <alignment vertical="center" wrapText="1"/>
      <protection/>
    </xf>
    <xf numFmtId="0" fontId="6" fillId="0" borderId="15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71" fontId="27" fillId="0" borderId="0" xfId="42" applyNumberFormat="1" applyFont="1" applyFill="1" applyBorder="1" applyAlignment="1">
      <alignment horizontal="center" vertical="center" wrapText="1"/>
    </xf>
    <xf numFmtId="177" fontId="3" fillId="0" borderId="13" xfId="42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78" fontId="3" fillId="0" borderId="13" xfId="42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 wrapText="1"/>
    </xf>
    <xf numFmtId="49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7" xfId="65" applyFont="1" applyFill="1" applyBorder="1" applyAlignment="1">
      <alignment horizontal="center" vertical="center" wrapText="1"/>
      <protection/>
    </xf>
    <xf numFmtId="179" fontId="6" fillId="0" borderId="14" xfId="50" applyNumberFormat="1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>
      <alignment horizontal="center" vertical="center"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65" applyFont="1" applyFill="1" applyAlignment="1" applyProtection="1">
      <alignment horizontal="center" vertical="center"/>
      <protection locked="0"/>
    </xf>
    <xf numFmtId="165" fontId="3" fillId="0" borderId="0" xfId="42" applyNumberFormat="1" applyFont="1" applyFill="1" applyBorder="1" applyAlignment="1">
      <alignment horizontal="right" vertical="center" wrapText="1"/>
    </xf>
    <xf numFmtId="0" fontId="16" fillId="0" borderId="10" xfId="65" applyFont="1" applyFill="1" applyBorder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left" vertical="center" wrapText="1"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 wrapText="1"/>
    </xf>
    <xf numFmtId="4" fontId="6" fillId="0" borderId="0" xfId="50" applyNumberFormat="1" applyFont="1" applyFill="1" applyBorder="1" applyAlignment="1" applyProtection="1">
      <alignment vertical="center"/>
      <protection locked="0"/>
    </xf>
    <xf numFmtId="0" fontId="6" fillId="0" borderId="0" xfId="65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Fill="1" applyAlignment="1">
      <alignment vertical="center" wrapText="1"/>
    </xf>
    <xf numFmtId="177" fontId="3" fillId="0" borderId="15" xfId="42" applyNumberFormat="1" applyFont="1" applyFill="1" applyBorder="1" applyAlignment="1">
      <alignment horizontal="center" vertical="center" wrapText="1"/>
    </xf>
    <xf numFmtId="180" fontId="16" fillId="0" borderId="15" xfId="65" applyNumberFormat="1" applyFont="1" applyFill="1" applyBorder="1" applyAlignment="1">
      <alignment horizontal="center" vertical="center"/>
      <protection/>
    </xf>
    <xf numFmtId="177" fontId="3" fillId="0" borderId="0" xfId="42" applyNumberFormat="1" applyFont="1" applyFill="1" applyBorder="1" applyAlignment="1">
      <alignment horizontal="center" vertical="center" wrapText="1"/>
    </xf>
    <xf numFmtId="177" fontId="3" fillId="0" borderId="15" xfId="42" applyNumberFormat="1" applyFont="1" applyFill="1" applyBorder="1" applyAlignment="1" quotePrefix="1">
      <alignment horizontal="center" vertical="center" wrapText="1"/>
    </xf>
    <xf numFmtId="0" fontId="3" fillId="0" borderId="15" xfId="65" applyFont="1" applyFill="1" applyBorder="1" applyAlignment="1">
      <alignment horizontal="center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4" fontId="3" fillId="0" borderId="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179" fontId="16" fillId="0" borderId="14" xfId="65" applyNumberFormat="1" applyFont="1" applyFill="1" applyBorder="1" applyAlignment="1">
      <alignment horizontal="right" vertical="center"/>
      <protection/>
    </xf>
    <xf numFmtId="168" fontId="3" fillId="0" borderId="22" xfId="0" applyFont="1" applyFill="1" applyBorder="1" applyAlignment="1">
      <alignment vertical="center" wrapText="1"/>
    </xf>
    <xf numFmtId="168" fontId="3" fillId="0" borderId="15" xfId="0" applyFont="1" applyFill="1" applyBorder="1" applyAlignment="1">
      <alignment vertical="center" wrapText="1"/>
    </xf>
    <xf numFmtId="165" fontId="3" fillId="0" borderId="0" xfId="42" applyFont="1" applyFill="1" applyBorder="1" applyAlignment="1">
      <alignment horizontal="right" vertical="center"/>
    </xf>
    <xf numFmtId="168" fontId="5" fillId="0" borderId="11" xfId="67" applyFont="1" applyFill="1" applyBorder="1" applyAlignment="1">
      <alignment horizontal="center" vertical="center" wrapText="1"/>
      <protection/>
    </xf>
    <xf numFmtId="171" fontId="3" fillId="0" borderId="0" xfId="42" applyNumberFormat="1" applyFont="1" applyFill="1" applyBorder="1" applyAlignment="1">
      <alignment horizontal="left" vertical="center"/>
    </xf>
    <xf numFmtId="49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27" fillId="0" borderId="15" xfId="72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27" fillId="0" borderId="0" xfId="0" applyNumberFormat="1" applyFont="1" applyFill="1" applyAlignment="1">
      <alignment horizontal="center" vertical="center" wrapText="1"/>
    </xf>
    <xf numFmtId="0" fontId="16" fillId="0" borderId="0" xfId="65" applyFont="1" applyFill="1" applyBorder="1" applyAlignment="1">
      <alignment horizontal="left" vertical="center" wrapText="1"/>
      <protection/>
    </xf>
    <xf numFmtId="171" fontId="29" fillId="0" borderId="0" xfId="42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Border="1" applyAlignment="1">
      <alignment horizontal="left" vertical="center"/>
    </xf>
    <xf numFmtId="180" fontId="16" fillId="0" borderId="0" xfId="65" applyNumberFormat="1" applyFont="1" applyFill="1" applyBorder="1" applyAlignment="1">
      <alignment horizontal="center" vertical="center"/>
      <protection/>
    </xf>
    <xf numFmtId="178" fontId="27" fillId="0" borderId="0" xfId="42" applyNumberFormat="1" applyFont="1" applyFill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171" fontId="3" fillId="0" borderId="12" xfId="42" applyNumberFormat="1" applyFont="1" applyFill="1" applyBorder="1" applyAlignment="1">
      <alignment horizontal="center" vertical="center" wrapText="1"/>
    </xf>
    <xf numFmtId="0" fontId="6" fillId="0" borderId="0" xfId="72" applyFont="1" applyFill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Border="1" applyAlignment="1">
      <alignment horizontal="center" vertical="center" wrapText="1"/>
    </xf>
    <xf numFmtId="0" fontId="16" fillId="0" borderId="12" xfId="65" applyFont="1" applyFill="1" applyBorder="1" applyAlignment="1">
      <alignment horizontal="center" vertical="center" wrapText="1"/>
      <protection/>
    </xf>
    <xf numFmtId="168" fontId="3" fillId="0" borderId="17" xfId="0" applyFont="1" applyFill="1" applyBorder="1" applyAlignment="1">
      <alignment horizontal="center" vertical="center" wrapText="1"/>
    </xf>
    <xf numFmtId="0" fontId="16" fillId="0" borderId="12" xfId="65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right" vertical="center" wrapText="1"/>
    </xf>
    <xf numFmtId="165" fontId="3" fillId="0" borderId="14" xfId="42" applyNumberFormat="1" applyFont="1" applyFill="1" applyBorder="1" applyAlignment="1">
      <alignment horizontal="right" vertical="center" wrapText="1"/>
    </xf>
    <xf numFmtId="179" fontId="16" fillId="0" borderId="0" xfId="65" applyNumberFormat="1" applyFont="1" applyFill="1" applyBorder="1" applyAlignment="1">
      <alignment horizontal="right" vertical="center"/>
      <protection/>
    </xf>
    <xf numFmtId="4" fontId="3" fillId="0" borderId="0" xfId="0" applyNumberFormat="1" applyFont="1" applyFill="1" applyAlignment="1">
      <alignment horizontal="right" vertical="center"/>
    </xf>
    <xf numFmtId="179" fontId="27" fillId="0" borderId="0" xfId="0" applyNumberFormat="1" applyFont="1" applyFill="1" applyAlignment="1">
      <alignment horizontal="right" vertical="center"/>
    </xf>
    <xf numFmtId="4" fontId="6" fillId="0" borderId="0" xfId="65" applyNumberFormat="1" applyFont="1" applyFill="1" applyBorder="1" applyAlignment="1">
      <alignment horizontal="right" vertical="center"/>
      <protection/>
    </xf>
    <xf numFmtId="4" fontId="6" fillId="0" borderId="0" xfId="49" applyNumberFormat="1" applyFont="1" applyFill="1" applyBorder="1" applyAlignment="1" applyProtection="1">
      <alignment vertical="center"/>
      <protection locked="0"/>
    </xf>
    <xf numFmtId="179" fontId="16" fillId="0" borderId="0" xfId="42" applyNumberFormat="1" applyFont="1" applyFill="1" applyBorder="1" applyAlignment="1">
      <alignment horizontal="right" vertical="center" wrapText="1"/>
    </xf>
    <xf numFmtId="179" fontId="6" fillId="0" borderId="0" xfId="49" applyNumberFormat="1" applyFont="1" applyFill="1" applyBorder="1" applyAlignment="1" applyProtection="1">
      <alignment vertical="center"/>
      <protection locked="0"/>
    </xf>
    <xf numFmtId="2" fontId="6" fillId="0" borderId="0" xfId="49" applyNumberFormat="1" applyFont="1" applyFill="1" applyBorder="1" applyAlignment="1" applyProtection="1">
      <alignment vertical="center"/>
      <protection locked="0"/>
    </xf>
    <xf numFmtId="165" fontId="27" fillId="0" borderId="0" xfId="42" applyNumberFormat="1" applyFont="1" applyFill="1" applyBorder="1" applyAlignment="1">
      <alignment horizontal="right" vertical="center" wrapText="1"/>
    </xf>
    <xf numFmtId="168" fontId="4" fillId="0" borderId="22" xfId="0" applyFont="1" applyFill="1" applyBorder="1" applyAlignment="1">
      <alignment vertical="center" wrapText="1"/>
    </xf>
    <xf numFmtId="165" fontId="4" fillId="0" borderId="19" xfId="42" applyFont="1" applyBorder="1" applyAlignment="1">
      <alignment horizontal="center" vertical="center" wrapText="1"/>
    </xf>
    <xf numFmtId="165" fontId="4" fillId="0" borderId="20" xfId="42" applyFont="1" applyBorder="1" applyAlignment="1">
      <alignment horizontal="center" vertical="center" wrapText="1"/>
    </xf>
    <xf numFmtId="172" fontId="4" fillId="0" borderId="19" xfId="42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6" fillId="0" borderId="10" xfId="65" applyFont="1" applyFill="1" applyBorder="1" applyAlignment="1">
      <alignment horizontal="center" vertical="center" wrapText="1"/>
      <protection/>
    </xf>
    <xf numFmtId="168" fontId="18" fillId="0" borderId="1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43" fontId="6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177" fontId="3" fillId="0" borderId="0" xfId="42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16" fillId="0" borderId="15" xfId="0" applyNumberFormat="1" applyFont="1" applyFill="1" applyBorder="1" applyAlignment="1">
      <alignment horizontal="left" vertical="center" wrapText="1"/>
    </xf>
    <xf numFmtId="179" fontId="16" fillId="0" borderId="15" xfId="0" applyNumberFormat="1" applyFont="1" applyFill="1" applyBorder="1" applyAlignment="1">
      <alignment horizontal="right"/>
    </xf>
    <xf numFmtId="179" fontId="6" fillId="0" borderId="0" xfId="49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8" fontId="3" fillId="33" borderId="10" xfId="42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79" fontId="16" fillId="33" borderId="10" xfId="65" applyNumberFormat="1" applyFont="1" applyFill="1" applyBorder="1" applyAlignment="1">
      <alignment horizontal="right" vertical="center"/>
      <protection/>
    </xf>
    <xf numFmtId="179" fontId="16" fillId="33" borderId="10" xfId="65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center" vertical="center" wrapText="1"/>
    </xf>
    <xf numFmtId="171" fontId="27" fillId="33" borderId="10" xfId="42" applyNumberFormat="1" applyFont="1" applyFill="1" applyBorder="1" applyAlignment="1">
      <alignment horizontal="center" vertical="center" wrapText="1"/>
    </xf>
    <xf numFmtId="4" fontId="16" fillId="33" borderId="10" xfId="65" applyNumberFormat="1" applyFont="1" applyFill="1" applyBorder="1" applyAlignment="1">
      <alignment horizontal="right" vertical="center"/>
      <protection/>
    </xf>
    <xf numFmtId="0" fontId="16" fillId="33" borderId="15" xfId="65" applyFont="1" applyFill="1" applyBorder="1" applyAlignment="1">
      <alignment horizontal="center" vertical="center" wrapText="1"/>
      <protection/>
    </xf>
    <xf numFmtId="179" fontId="16" fillId="33" borderId="10" xfId="0" applyNumberFormat="1" applyFont="1" applyFill="1" applyBorder="1" applyAlignment="1">
      <alignment horizontal="right"/>
    </xf>
    <xf numFmtId="179" fontId="6" fillId="33" borderId="10" xfId="0" applyNumberFormat="1" applyFont="1" applyFill="1" applyBorder="1" applyAlignment="1">
      <alignment horizontal="right"/>
    </xf>
    <xf numFmtId="179" fontId="1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171" fontId="3" fillId="33" borderId="15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6" fillId="33" borderId="10" xfId="65" applyFont="1" applyFill="1" applyBorder="1" applyAlignment="1">
      <alignment horizontal="left" vertical="center" wrapText="1"/>
      <protection/>
    </xf>
    <xf numFmtId="180" fontId="16" fillId="33" borderId="0" xfId="65" applyNumberFormat="1" applyFont="1" applyFill="1" applyAlignment="1">
      <alignment horizontal="center" vertical="center"/>
      <protection/>
    </xf>
    <xf numFmtId="0" fontId="16" fillId="33" borderId="0" xfId="65" applyFont="1" applyFill="1" applyAlignment="1">
      <alignment horizontal="center" vertical="center" wrapText="1"/>
      <protection/>
    </xf>
    <xf numFmtId="179" fontId="16" fillId="33" borderId="0" xfId="0" applyNumberFormat="1" applyFont="1" applyFill="1" applyAlignment="1">
      <alignment horizontal="right" vertical="center"/>
    </xf>
    <xf numFmtId="180" fontId="16" fillId="33" borderId="10" xfId="65" applyNumberFormat="1" applyFont="1" applyFill="1" applyBorder="1" applyAlignment="1">
      <alignment horizontal="center" vertical="center"/>
      <protection/>
    </xf>
    <xf numFmtId="0" fontId="16" fillId="33" borderId="15" xfId="65" applyFont="1" applyFill="1" applyBorder="1" applyAlignment="1">
      <alignment horizontal="center" vertical="center" wrapText="1"/>
      <protection/>
    </xf>
    <xf numFmtId="165" fontId="3" fillId="33" borderId="10" xfId="42" applyFont="1" applyFill="1" applyBorder="1" applyAlignment="1">
      <alignment horizontal="right" vertical="center"/>
    </xf>
    <xf numFmtId="165" fontId="6" fillId="33" borderId="10" xfId="42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 wrapText="1"/>
    </xf>
    <xf numFmtId="178" fontId="3" fillId="33" borderId="0" xfId="42" applyNumberFormat="1" applyFont="1" applyFill="1" applyBorder="1" applyAlignment="1">
      <alignment horizontal="center" vertical="center" wrapText="1"/>
    </xf>
    <xf numFmtId="0" fontId="16" fillId="33" borderId="0" xfId="65" applyFont="1" applyFill="1" applyBorder="1" applyAlignment="1">
      <alignment horizontal="center" vertical="center" wrapText="1"/>
      <protection/>
    </xf>
    <xf numFmtId="4" fontId="6" fillId="33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Alignment="1">
      <alignment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8" fontId="27" fillId="33" borderId="0" xfId="0" applyFont="1" applyFill="1" applyBorder="1" applyAlignment="1">
      <alignment vertical="center" wrapText="1"/>
    </xf>
    <xf numFmtId="4" fontId="16" fillId="33" borderId="0" xfId="0" applyNumberFormat="1" applyFont="1" applyFill="1" applyAlignment="1">
      <alignment horizontal="right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42" applyNumberFormat="1" applyFont="1" applyFill="1" applyBorder="1" applyAlignment="1">
      <alignment horizontal="right" vertical="center" wrapText="1"/>
    </xf>
    <xf numFmtId="179" fontId="6" fillId="33" borderId="10" xfId="65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left" vertical="center"/>
    </xf>
    <xf numFmtId="171" fontId="3" fillId="33" borderId="0" xfId="42" applyNumberFormat="1" applyFont="1" applyFill="1" applyBorder="1" applyAlignment="1">
      <alignment horizontal="left" vertical="center" wrapText="1"/>
    </xf>
    <xf numFmtId="171" fontId="3" fillId="33" borderId="12" xfId="42" applyNumberFormat="1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right" vertical="center" wrapText="1"/>
    </xf>
    <xf numFmtId="4" fontId="16" fillId="33" borderId="0" xfId="65" applyNumberFormat="1" applyFont="1" applyFill="1" applyBorder="1" applyAlignment="1">
      <alignment horizontal="right" vertical="center"/>
      <protection/>
    </xf>
    <xf numFmtId="179" fontId="16" fillId="33" borderId="0" xfId="65" applyNumberFormat="1" applyFont="1" applyFill="1" applyBorder="1" applyAlignment="1">
      <alignment horizontal="right" vertical="center"/>
      <protection/>
    </xf>
    <xf numFmtId="168" fontId="27" fillId="33" borderId="10" xfId="0" applyFont="1" applyFill="1" applyBorder="1" applyAlignment="1">
      <alignment vertical="center" wrapText="1"/>
    </xf>
    <xf numFmtId="179" fontId="1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 wrapText="1"/>
    </xf>
    <xf numFmtId="179" fontId="6" fillId="0" borderId="0" xfId="65" applyNumberFormat="1" applyFont="1" applyFill="1" applyBorder="1" applyAlignment="1">
      <alignment horizontal="right" vertical="center"/>
      <protection/>
    </xf>
    <xf numFmtId="179" fontId="6" fillId="0" borderId="0" xfId="5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68" fontId="3" fillId="34" borderId="0" xfId="0" applyFont="1" applyFill="1" applyBorder="1" applyAlignment="1">
      <alignment vertical="center" wrapText="1"/>
    </xf>
    <xf numFmtId="168" fontId="26" fillId="0" borderId="0" xfId="0" applyFont="1" applyAlignment="1">
      <alignment/>
    </xf>
    <xf numFmtId="165" fontId="17" fillId="0" borderId="10" xfId="42" applyFont="1" applyBorder="1" applyAlignment="1">
      <alignment horizontal="center" vertical="center" wrapText="1"/>
    </xf>
    <xf numFmtId="172" fontId="4" fillId="0" borderId="10" xfId="42" applyNumberFormat="1" applyFont="1" applyBorder="1" applyAlignment="1">
      <alignment horizontal="center" vertical="center" wrapText="1"/>
    </xf>
    <xf numFmtId="165" fontId="4" fillId="0" borderId="10" xfId="42" applyFont="1" applyBorder="1" applyAlignment="1">
      <alignment horizontal="center" vertical="center" wrapText="1"/>
    </xf>
    <xf numFmtId="168" fontId="0" fillId="0" borderId="10" xfId="0" applyBorder="1" applyAlignment="1">
      <alignment/>
    </xf>
    <xf numFmtId="168" fontId="32" fillId="0" borderId="10" xfId="0" applyFont="1" applyBorder="1" applyAlignment="1">
      <alignment vertical="center" wrapText="1"/>
    </xf>
    <xf numFmtId="165" fontId="32" fillId="0" borderId="10" xfId="0" applyNumberFormat="1" applyFont="1" applyBorder="1" applyAlignment="1">
      <alignment vertical="center"/>
    </xf>
    <xf numFmtId="179" fontId="32" fillId="0" borderId="10" xfId="0" applyNumberFormat="1" applyFont="1" applyBorder="1" applyAlignment="1">
      <alignment vertical="center"/>
    </xf>
    <xf numFmtId="165" fontId="17" fillId="0" borderId="10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179" fontId="6" fillId="0" borderId="10" xfId="42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vertical="center" wrapText="1"/>
      <protection/>
    </xf>
    <xf numFmtId="179" fontId="6" fillId="0" borderId="10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vertical="center" wrapText="1"/>
    </xf>
    <xf numFmtId="168" fontId="3" fillId="0" borderId="10" xfId="67" applyFont="1" applyFill="1" applyBorder="1" applyAlignment="1">
      <alignment vertical="center" wrapText="1"/>
      <protection/>
    </xf>
    <xf numFmtId="168" fontId="6" fillId="0" borderId="10" xfId="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 wrapText="1"/>
    </xf>
    <xf numFmtId="168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72" fontId="17" fillId="0" borderId="10" xfId="42" applyNumberFormat="1" applyFont="1" applyBorder="1" applyAlignment="1">
      <alignment horizontal="center" vertical="center" wrapText="1"/>
    </xf>
    <xf numFmtId="168" fontId="33" fillId="0" borderId="0" xfId="0" applyFont="1" applyAlignment="1">
      <alignment/>
    </xf>
    <xf numFmtId="168" fontId="33" fillId="0" borderId="23" xfId="0" applyFont="1" applyBorder="1" applyAlignment="1">
      <alignment/>
    </xf>
    <xf numFmtId="168" fontId="33" fillId="0" borderId="24" xfId="0" applyFont="1" applyBorder="1" applyAlignment="1">
      <alignment/>
    </xf>
    <xf numFmtId="168" fontId="33" fillId="0" borderId="23" xfId="0" applyFont="1" applyBorder="1" applyAlignment="1">
      <alignment/>
    </xf>
    <xf numFmtId="168" fontId="33" fillId="0" borderId="24" xfId="0" applyFont="1" applyBorder="1" applyAlignment="1">
      <alignment/>
    </xf>
    <xf numFmtId="168" fontId="33" fillId="0" borderId="25" xfId="0" applyFont="1" applyBorder="1" applyAlignment="1">
      <alignment/>
    </xf>
    <xf numFmtId="168" fontId="33" fillId="0" borderId="26" xfId="0" applyFont="1" applyBorder="1" applyAlignment="1">
      <alignment/>
    </xf>
    <xf numFmtId="168" fontId="33" fillId="0" borderId="16" xfId="0" applyFont="1" applyBorder="1" applyAlignment="1">
      <alignment/>
    </xf>
    <xf numFmtId="168" fontId="33" fillId="0" borderId="27" xfId="0" applyFont="1" applyBorder="1" applyAlignment="1">
      <alignment/>
    </xf>
    <xf numFmtId="168" fontId="33" fillId="0" borderId="28" xfId="0" applyFont="1" applyBorder="1" applyAlignment="1">
      <alignment/>
    </xf>
    <xf numFmtId="168" fontId="33" fillId="0" borderId="29" xfId="0" applyFont="1" applyBorder="1" applyAlignment="1">
      <alignment/>
    </xf>
    <xf numFmtId="168" fontId="33" fillId="0" borderId="23" xfId="0" applyNumberFormat="1" applyFont="1" applyBorder="1" applyAlignment="1">
      <alignment/>
    </xf>
    <xf numFmtId="165" fontId="33" fillId="0" borderId="28" xfId="0" applyNumberFormat="1" applyFont="1" applyBorder="1" applyAlignment="1">
      <alignment/>
    </xf>
    <xf numFmtId="212" fontId="33" fillId="0" borderId="28" xfId="0" applyNumberFormat="1" applyFont="1" applyBorder="1" applyAlignment="1">
      <alignment/>
    </xf>
    <xf numFmtId="168" fontId="33" fillId="0" borderId="28" xfId="0" applyNumberFormat="1" applyFont="1" applyBorder="1" applyAlignment="1">
      <alignment/>
    </xf>
    <xf numFmtId="212" fontId="33" fillId="0" borderId="23" xfId="0" applyNumberFormat="1" applyFont="1" applyBorder="1" applyAlignment="1">
      <alignment/>
    </xf>
    <xf numFmtId="212" fontId="33" fillId="0" borderId="27" xfId="0" applyNumberFormat="1" applyFont="1" applyBorder="1" applyAlignment="1">
      <alignment/>
    </xf>
    <xf numFmtId="168" fontId="33" fillId="0" borderId="30" xfId="0" applyFont="1" applyBorder="1" applyAlignment="1">
      <alignment/>
    </xf>
    <xf numFmtId="168" fontId="33" fillId="0" borderId="30" xfId="0" applyNumberFormat="1" applyFont="1" applyBorder="1" applyAlignment="1">
      <alignment/>
    </xf>
    <xf numFmtId="165" fontId="33" fillId="0" borderId="0" xfId="0" applyNumberFormat="1" applyFont="1" applyAlignment="1">
      <alignment/>
    </xf>
    <xf numFmtId="212" fontId="33" fillId="0" borderId="0" xfId="0" applyNumberFormat="1" applyFont="1" applyAlignment="1">
      <alignment/>
    </xf>
    <xf numFmtId="168" fontId="33" fillId="0" borderId="0" xfId="0" applyNumberFormat="1" applyFont="1" applyAlignment="1">
      <alignment/>
    </xf>
    <xf numFmtId="212" fontId="33" fillId="0" borderId="30" xfId="0" applyNumberFormat="1" applyFont="1" applyBorder="1" applyAlignment="1">
      <alignment/>
    </xf>
    <xf numFmtId="212" fontId="33" fillId="0" borderId="31" xfId="0" applyNumberFormat="1" applyFont="1" applyBorder="1" applyAlignment="1">
      <alignment/>
    </xf>
    <xf numFmtId="168" fontId="33" fillId="0" borderId="32" xfId="0" applyFont="1" applyBorder="1" applyAlignment="1">
      <alignment/>
    </xf>
    <xf numFmtId="168" fontId="33" fillId="0" borderId="33" xfId="0" applyFont="1" applyBorder="1" applyAlignment="1">
      <alignment/>
    </xf>
    <xf numFmtId="168" fontId="34" fillId="0" borderId="32" xfId="0" applyNumberFormat="1" applyFont="1" applyBorder="1" applyAlignment="1">
      <alignment/>
    </xf>
    <xf numFmtId="168" fontId="34" fillId="0" borderId="34" xfId="0" applyNumberFormat="1" applyFont="1" applyBorder="1" applyAlignment="1">
      <alignment/>
    </xf>
    <xf numFmtId="212" fontId="34" fillId="0" borderId="34" xfId="0" applyNumberFormat="1" applyFont="1" applyBorder="1" applyAlignment="1">
      <alignment/>
    </xf>
    <xf numFmtId="212" fontId="34" fillId="0" borderId="32" xfId="0" applyNumberFormat="1" applyFont="1" applyBorder="1" applyAlignment="1">
      <alignment/>
    </xf>
    <xf numFmtId="212" fontId="34" fillId="0" borderId="35" xfId="0" applyNumberFormat="1" applyFont="1" applyBorder="1" applyAlignment="1">
      <alignment/>
    </xf>
    <xf numFmtId="168" fontId="0" fillId="0" borderId="0" xfId="67" applyFont="1">
      <alignment/>
      <protection/>
    </xf>
    <xf numFmtId="168" fontId="32" fillId="0" borderId="10" xfId="0" applyFont="1" applyBorder="1" applyAlignment="1">
      <alignment/>
    </xf>
    <xf numFmtId="165" fontId="32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8" fontId="17" fillId="0" borderId="10" xfId="0" applyFont="1" applyBorder="1" applyAlignment="1">
      <alignment/>
    </xf>
    <xf numFmtId="168" fontId="33" fillId="0" borderId="10" xfId="0" applyFont="1" applyBorder="1" applyAlignment="1">
      <alignment/>
    </xf>
    <xf numFmtId="168" fontId="0" fillId="0" borderId="0" xfId="67" applyFont="1" applyFill="1" applyBorder="1">
      <alignment/>
      <protection/>
    </xf>
    <xf numFmtId="168" fontId="33" fillId="0" borderId="0" xfId="0" applyFont="1" applyAlignment="1">
      <alignment/>
    </xf>
    <xf numFmtId="168" fontId="3" fillId="34" borderId="10" xfId="0" applyFont="1" applyFill="1" applyBorder="1" applyAlignment="1">
      <alignment vertical="center" wrapText="1"/>
    </xf>
    <xf numFmtId="168" fontId="3" fillId="34" borderId="0" xfId="0" applyFont="1" applyFill="1" applyBorder="1" applyAlignment="1">
      <alignment vertical="center" wrapText="1"/>
    </xf>
    <xf numFmtId="168" fontId="0" fillId="0" borderId="23" xfId="0" applyBorder="1" applyAlignment="1">
      <alignment/>
    </xf>
    <xf numFmtId="168" fontId="0" fillId="0" borderId="24" xfId="0" applyBorder="1" applyAlignment="1">
      <alignment/>
    </xf>
    <xf numFmtId="168" fontId="0" fillId="0" borderId="23" xfId="0" applyBorder="1" applyAlignment="1">
      <alignment/>
    </xf>
    <xf numFmtId="168" fontId="0" fillId="0" borderId="26" xfId="0" applyBorder="1" applyAlignment="1">
      <alignment/>
    </xf>
    <xf numFmtId="168" fontId="0" fillId="0" borderId="16" xfId="0" applyBorder="1" applyAlignment="1">
      <alignment/>
    </xf>
    <xf numFmtId="168" fontId="0" fillId="0" borderId="28" xfId="0" applyBorder="1" applyAlignment="1">
      <alignment/>
    </xf>
    <xf numFmtId="168" fontId="0" fillId="0" borderId="23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30" xfId="0" applyBorder="1" applyAlignment="1">
      <alignment/>
    </xf>
    <xf numFmtId="168" fontId="0" fillId="0" borderId="30" xfId="0" applyNumberFormat="1" applyBorder="1" applyAlignment="1">
      <alignment/>
    </xf>
    <xf numFmtId="168" fontId="0" fillId="0" borderId="33" xfId="0" applyBorder="1" applyAlignment="1">
      <alignment/>
    </xf>
    <xf numFmtId="168" fontId="0" fillId="0" borderId="16" xfId="0" applyBorder="1" applyAlignment="1">
      <alignment/>
    </xf>
    <xf numFmtId="168" fontId="0" fillId="0" borderId="16" xfId="0" applyBorder="1" applyAlignment="1">
      <alignment/>
    </xf>
    <xf numFmtId="168" fontId="0" fillId="0" borderId="26" xfId="0" applyBorder="1" applyAlignment="1">
      <alignment/>
    </xf>
    <xf numFmtId="168" fontId="0" fillId="0" borderId="16" xfId="0" applyBorder="1" applyAlignment="1">
      <alignment/>
    </xf>
    <xf numFmtId="168" fontId="0" fillId="0" borderId="13" xfId="0" applyBorder="1" applyAlignment="1">
      <alignment/>
    </xf>
    <xf numFmtId="168" fontId="0" fillId="0" borderId="16" xfId="0" applyBorder="1" applyAlignment="1">
      <alignment/>
    </xf>
    <xf numFmtId="168" fontId="0" fillId="0" borderId="36" xfId="0" applyBorder="1" applyAlignment="1">
      <alignment/>
    </xf>
    <xf numFmtId="168" fontId="0" fillId="0" borderId="24" xfId="0" applyBorder="1" applyAlignment="1">
      <alignment/>
    </xf>
    <xf numFmtId="168" fontId="0" fillId="0" borderId="37" xfId="0" applyBorder="1" applyAlignment="1">
      <alignment/>
    </xf>
    <xf numFmtId="168" fontId="0" fillId="0" borderId="24" xfId="0" applyBorder="1" applyAlignment="1">
      <alignment/>
    </xf>
    <xf numFmtId="168" fontId="0" fillId="0" borderId="36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39" xfId="0" applyBorder="1" applyAlignment="1">
      <alignment/>
    </xf>
    <xf numFmtId="168" fontId="0" fillId="0" borderId="39" xfId="0" applyBorder="1" applyAlignment="1">
      <alignment/>
    </xf>
    <xf numFmtId="212" fontId="0" fillId="0" borderId="28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38" xfId="0" applyNumberFormat="1" applyBorder="1" applyAlignment="1">
      <alignment/>
    </xf>
    <xf numFmtId="212" fontId="0" fillId="0" borderId="0" xfId="0" applyNumberFormat="1" applyBorder="1" applyAlignment="1">
      <alignment/>
    </xf>
    <xf numFmtId="168" fontId="0" fillId="0" borderId="33" xfId="0" applyBorder="1" applyAlignment="1">
      <alignment/>
    </xf>
    <xf numFmtId="179" fontId="32" fillId="0" borderId="10" xfId="0" applyNumberFormat="1" applyFont="1" applyBorder="1" applyAlignment="1">
      <alignment vertical="center"/>
    </xf>
    <xf numFmtId="168" fontId="26" fillId="0" borderId="40" xfId="0" applyNumberFormat="1" applyFont="1" applyBorder="1" applyAlignment="1">
      <alignment/>
    </xf>
    <xf numFmtId="168" fontId="26" fillId="0" borderId="41" xfId="0" applyNumberFormat="1" applyFont="1" applyBorder="1" applyAlignment="1">
      <alignment/>
    </xf>
    <xf numFmtId="168" fontId="26" fillId="0" borderId="42" xfId="0" applyNumberFormat="1" applyFont="1" applyBorder="1" applyAlignment="1">
      <alignment/>
    </xf>
    <xf numFmtId="179" fontId="32" fillId="0" borderId="28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9" fontId="17" fillId="0" borderId="41" xfId="0" applyNumberFormat="1" applyFont="1" applyBorder="1" applyAlignment="1">
      <alignment vertical="center"/>
    </xf>
    <xf numFmtId="179" fontId="32" fillId="0" borderId="30" xfId="0" applyNumberFormat="1" applyFont="1" applyBorder="1" applyAlignment="1">
      <alignment vertical="center"/>
    </xf>
    <xf numFmtId="179" fontId="32" fillId="0" borderId="38" xfId="0" applyNumberFormat="1" applyFont="1" applyBorder="1" applyAlignment="1">
      <alignment vertical="center"/>
    </xf>
    <xf numFmtId="212" fontId="26" fillId="0" borderId="34" xfId="0" applyNumberFormat="1" applyFont="1" applyBorder="1" applyAlignment="1">
      <alignment/>
    </xf>
    <xf numFmtId="166" fontId="26" fillId="0" borderId="32" xfId="0" applyNumberFormat="1" applyFont="1" applyBorder="1" applyAlignment="1">
      <alignment/>
    </xf>
    <xf numFmtId="166" fontId="26" fillId="0" borderId="34" xfId="0" applyNumberFormat="1" applyFont="1" applyBorder="1" applyAlignment="1">
      <alignment/>
    </xf>
    <xf numFmtId="166" fontId="26" fillId="0" borderId="43" xfId="0" applyNumberFormat="1" applyFont="1" applyBorder="1" applyAlignment="1">
      <alignment/>
    </xf>
    <xf numFmtId="179" fontId="32" fillId="0" borderId="0" xfId="0" applyNumberFormat="1" applyFont="1" applyAlignment="1">
      <alignment vertical="center"/>
    </xf>
    <xf numFmtId="179" fontId="32" fillId="0" borderId="31" xfId="0" applyNumberFormat="1" applyFont="1" applyBorder="1" applyAlignment="1">
      <alignment vertical="center"/>
    </xf>
    <xf numFmtId="168" fontId="37" fillId="0" borderId="16" xfId="0" applyFont="1" applyBorder="1" applyAlignment="1">
      <alignment/>
    </xf>
    <xf numFmtId="168" fontId="37" fillId="0" borderId="30" xfId="0" applyFont="1" applyBorder="1" applyAlignment="1">
      <alignment/>
    </xf>
    <xf numFmtId="166" fontId="37" fillId="0" borderId="30" xfId="0" applyNumberFormat="1" applyFont="1" applyBorder="1" applyAlignment="1">
      <alignment/>
    </xf>
    <xf numFmtId="168" fontId="37" fillId="0" borderId="0" xfId="0" applyFont="1" applyAlignment="1">
      <alignment/>
    </xf>
    <xf numFmtId="168" fontId="31" fillId="0" borderId="0" xfId="67" applyFont="1">
      <alignment/>
      <protection/>
    </xf>
    <xf numFmtId="168" fontId="31" fillId="0" borderId="0" xfId="67" applyFont="1" applyFill="1">
      <alignment/>
      <protection/>
    </xf>
    <xf numFmtId="167" fontId="31" fillId="0" borderId="0" xfId="67" applyNumberFormat="1" applyFont="1" applyFill="1">
      <alignment/>
      <protection/>
    </xf>
    <xf numFmtId="167" fontId="31" fillId="0" borderId="0" xfId="67" applyNumberFormat="1" applyFont="1">
      <alignment/>
      <protection/>
    </xf>
    <xf numFmtId="168" fontId="31" fillId="0" borderId="0" xfId="67" applyFont="1" applyBorder="1">
      <alignment/>
      <protection/>
    </xf>
    <xf numFmtId="168" fontId="31" fillId="0" borderId="0" xfId="67" applyFont="1" applyFill="1" applyBorder="1">
      <alignment/>
      <protection/>
    </xf>
    <xf numFmtId="179" fontId="17" fillId="0" borderId="10" xfId="0" applyNumberFormat="1" applyFont="1" applyBorder="1" applyAlignment="1">
      <alignment horizontal="right" vertical="center"/>
    </xf>
    <xf numFmtId="165" fontId="17" fillId="0" borderId="10" xfId="0" applyNumberFormat="1" applyFont="1" applyBorder="1" applyAlignment="1">
      <alignment horizontal="right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3" xfId="42" applyNumberFormat="1" applyFont="1" applyFill="1" applyBorder="1" applyAlignment="1">
      <alignment horizontal="center" vertical="center" wrapText="1"/>
    </xf>
    <xf numFmtId="171" fontId="4" fillId="0" borderId="44" xfId="42" applyNumberFormat="1" applyFont="1" applyFill="1" applyBorder="1" applyAlignment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68" fontId="11" fillId="0" borderId="10" xfId="67" applyFont="1" applyFill="1" applyBorder="1" applyAlignment="1">
      <alignment horizontal="left" vertical="center" wrapText="1"/>
      <protection/>
    </xf>
    <xf numFmtId="171" fontId="4" fillId="0" borderId="13" xfId="42" applyNumberFormat="1" applyFont="1" applyFill="1" applyBorder="1" applyAlignment="1">
      <alignment horizontal="center" vertical="center" textRotation="90" wrapText="1"/>
    </xf>
    <xf numFmtId="171" fontId="4" fillId="0" borderId="44" xfId="42" applyNumberFormat="1" applyFont="1" applyFill="1" applyBorder="1" applyAlignment="1">
      <alignment horizontal="center" vertical="center" textRotation="90" wrapText="1"/>
    </xf>
    <xf numFmtId="171" fontId="4" fillId="0" borderId="14" xfId="42" applyNumberFormat="1" applyFont="1" applyFill="1" applyBorder="1" applyAlignment="1">
      <alignment horizontal="center" vertical="center" textRotation="90" wrapText="1"/>
    </xf>
    <xf numFmtId="165" fontId="4" fillId="0" borderId="13" xfId="42" applyNumberFormat="1" applyFont="1" applyFill="1" applyBorder="1" applyAlignment="1" quotePrefix="1">
      <alignment horizontal="center" vertical="center" textRotation="90" wrapText="1"/>
    </xf>
    <xf numFmtId="165" fontId="4" fillId="0" borderId="44" xfId="42" applyNumberFormat="1" applyFont="1" applyFill="1" applyBorder="1" applyAlignment="1" quotePrefix="1">
      <alignment horizontal="center" vertical="center" textRotation="90" wrapText="1"/>
    </xf>
    <xf numFmtId="165" fontId="4" fillId="0" borderId="14" xfId="42" applyNumberFormat="1" applyFont="1" applyFill="1" applyBorder="1" applyAlignment="1" quotePrefix="1">
      <alignment horizontal="center" vertical="center" textRotation="90" wrapText="1"/>
    </xf>
    <xf numFmtId="168" fontId="17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8" fontId="4" fillId="0" borderId="13" xfId="42" applyNumberFormat="1" applyFont="1" applyFill="1" applyBorder="1" applyAlignment="1">
      <alignment horizontal="center" vertical="center" textRotation="90" wrapText="1"/>
    </xf>
    <xf numFmtId="178" fontId="4" fillId="0" borderId="44" xfId="42" applyNumberFormat="1" applyFont="1" applyFill="1" applyBorder="1" applyAlignment="1">
      <alignment horizontal="center" vertical="center" textRotation="90" wrapText="1"/>
    </xf>
    <xf numFmtId="178" fontId="4" fillId="0" borderId="14" xfId="42" applyNumberFormat="1" applyFont="1" applyFill="1" applyBorder="1" applyAlignment="1">
      <alignment horizontal="center" vertical="center" textRotation="90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4" xfId="0" applyFont="1" applyFill="1" applyBorder="1" applyAlignment="1">
      <alignment horizontal="center" vertical="center" wrapText="1"/>
    </xf>
    <xf numFmtId="168" fontId="12" fillId="0" borderId="16" xfId="0" applyFont="1" applyFill="1" applyBorder="1" applyAlignment="1">
      <alignment horizontal="center" vertical="center" wrapText="1"/>
    </xf>
    <xf numFmtId="168" fontId="12" fillId="0" borderId="45" xfId="0" applyFont="1" applyFill="1" applyBorder="1" applyAlignment="1">
      <alignment horizontal="center" vertical="center" wrapText="1"/>
    </xf>
    <xf numFmtId="168" fontId="12" fillId="0" borderId="46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17" xfId="0" applyFont="1" applyFill="1" applyBorder="1" applyAlignment="1">
      <alignment horizontal="center" vertical="center" wrapText="1"/>
    </xf>
    <xf numFmtId="168" fontId="12" fillId="0" borderId="47" xfId="0" applyFont="1" applyFill="1" applyBorder="1" applyAlignment="1">
      <alignment horizontal="center" vertical="center" wrapText="1"/>
    </xf>
    <xf numFmtId="168" fontId="12" fillId="0" borderId="45" xfId="67" applyFont="1" applyFill="1" applyBorder="1" applyAlignment="1">
      <alignment horizontal="center" vertical="center" wrapText="1"/>
      <protection/>
    </xf>
    <xf numFmtId="168" fontId="12" fillId="0" borderId="48" xfId="67" applyFont="1" applyFill="1" applyBorder="1" applyAlignment="1">
      <alignment horizontal="center" vertical="center" wrapText="1"/>
      <protection/>
    </xf>
    <xf numFmtId="168" fontId="12" fillId="0" borderId="0" xfId="67" applyFont="1" applyFill="1" applyBorder="1" applyAlignment="1">
      <alignment horizontal="center" vertical="center" wrapText="1"/>
      <protection/>
    </xf>
    <xf numFmtId="168" fontId="12" fillId="0" borderId="49" xfId="67" applyFont="1" applyFill="1" applyBorder="1" applyAlignment="1">
      <alignment horizontal="center" vertical="center" wrapText="1"/>
      <protection/>
    </xf>
    <xf numFmtId="168" fontId="12" fillId="0" borderId="47" xfId="67" applyFont="1" applyFill="1" applyBorder="1" applyAlignment="1">
      <alignment horizontal="center" vertical="center" wrapText="1"/>
      <protection/>
    </xf>
    <xf numFmtId="168" fontId="12" fillId="0" borderId="50" xfId="67" applyFont="1" applyFill="1" applyBorder="1" applyAlignment="1">
      <alignment horizontal="center" vertical="center" wrapText="1"/>
      <protection/>
    </xf>
    <xf numFmtId="168" fontId="5" fillId="0" borderId="15" xfId="67" applyFont="1" applyFill="1" applyBorder="1" applyAlignment="1">
      <alignment horizontal="center" vertical="center" wrapText="1"/>
      <protection/>
    </xf>
    <xf numFmtId="168" fontId="5" fillId="0" borderId="12" xfId="67" applyFont="1" applyFill="1" applyBorder="1" applyAlignment="1">
      <alignment horizontal="center" vertical="center" wrapText="1"/>
      <protection/>
    </xf>
    <xf numFmtId="168" fontId="5" fillId="0" borderId="11" xfId="67" applyFont="1" applyFill="1" applyBorder="1" applyAlignment="1">
      <alignment horizontal="center" vertical="center" wrapText="1"/>
      <protection/>
    </xf>
    <xf numFmtId="168" fontId="3" fillId="0" borderId="15" xfId="67" applyFont="1" applyFill="1" applyBorder="1" applyAlignment="1">
      <alignment horizontal="right" vertical="center" wrapText="1"/>
      <protection/>
    </xf>
    <xf numFmtId="168" fontId="3" fillId="0" borderId="12" xfId="67" applyFont="1" applyFill="1" applyBorder="1" applyAlignment="1">
      <alignment horizontal="right" vertical="center" wrapText="1"/>
      <protection/>
    </xf>
    <xf numFmtId="167" fontId="4" fillId="0" borderId="13" xfId="0" applyNumberFormat="1" applyFont="1" applyFill="1" applyBorder="1" applyAlignment="1">
      <alignment horizontal="center" vertical="center" textRotation="90" wrapText="1"/>
    </xf>
    <xf numFmtId="167" fontId="4" fillId="0" borderId="44" xfId="0" applyNumberFormat="1" applyFont="1" applyFill="1" applyBorder="1" applyAlignment="1">
      <alignment horizontal="center" vertical="center" textRotation="90" wrapText="1"/>
    </xf>
    <xf numFmtId="167" fontId="4" fillId="0" borderId="14" xfId="0" applyNumberFormat="1" applyFont="1" applyFill="1" applyBorder="1" applyAlignment="1">
      <alignment horizontal="center" vertical="center" textRotation="90" wrapText="1"/>
    </xf>
    <xf numFmtId="171" fontId="4" fillId="0" borderId="13" xfId="42" applyNumberFormat="1" applyFont="1" applyFill="1" applyBorder="1" applyAlignment="1">
      <alignment horizontal="center" vertical="center"/>
    </xf>
    <xf numFmtId="171" fontId="4" fillId="0" borderId="44" xfId="42" applyNumberFormat="1" applyFont="1" applyFill="1" applyBorder="1" applyAlignment="1">
      <alignment horizontal="center" vertical="center"/>
    </xf>
    <xf numFmtId="171" fontId="4" fillId="0" borderId="14" xfId="42" applyNumberFormat="1" applyFont="1" applyFill="1" applyBorder="1" applyAlignment="1">
      <alignment horizontal="center" vertical="center"/>
    </xf>
    <xf numFmtId="177" fontId="4" fillId="0" borderId="13" xfId="42" applyNumberFormat="1" applyFont="1" applyFill="1" applyBorder="1" applyAlignment="1" quotePrefix="1">
      <alignment horizontal="center" vertical="center" wrapText="1"/>
    </xf>
    <xf numFmtId="177" fontId="4" fillId="0" borderId="44" xfId="42" applyNumberFormat="1" applyFont="1" applyFill="1" applyBorder="1" applyAlignment="1" quotePrefix="1">
      <alignment horizontal="center" vertical="center" wrapText="1"/>
    </xf>
    <xf numFmtId="177" fontId="4" fillId="0" borderId="14" xfId="42" applyNumberFormat="1" applyFont="1" applyFill="1" applyBorder="1" applyAlignment="1" quotePrefix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168" fontId="22" fillId="0" borderId="0" xfId="67" applyFont="1" applyAlignment="1">
      <alignment horizontal="left" vertical="center" wrapText="1"/>
      <protection/>
    </xf>
    <xf numFmtId="168" fontId="21" fillId="0" borderId="0" xfId="67" applyFont="1" applyAlignment="1">
      <alignment horizontal="left" vertical="center" wrapText="1"/>
      <protection/>
    </xf>
    <xf numFmtId="168" fontId="20" fillId="0" borderId="0" xfId="0" applyFont="1" applyAlignment="1">
      <alignment horizontal="center"/>
    </xf>
    <xf numFmtId="168" fontId="19" fillId="0" borderId="0" xfId="0" applyFont="1" applyAlignment="1">
      <alignment horizontal="right" vertical="center"/>
    </xf>
    <xf numFmtId="172" fontId="4" fillId="0" borderId="51" xfId="42" applyNumberFormat="1" applyFont="1" applyBorder="1" applyAlignment="1">
      <alignment horizontal="center" vertical="center" wrapText="1"/>
    </xf>
    <xf numFmtId="172" fontId="4" fillId="0" borderId="52" xfId="42" applyNumberFormat="1" applyFont="1" applyBorder="1" applyAlignment="1">
      <alignment horizontal="center" vertical="center" wrapText="1"/>
    </xf>
    <xf numFmtId="165" fontId="4" fillId="0" borderId="53" xfId="42" applyFont="1" applyBorder="1" applyAlignment="1">
      <alignment horizontal="center" vertical="center" wrapText="1"/>
    </xf>
    <xf numFmtId="165" fontId="4" fillId="0" borderId="54" xfId="42" applyFont="1" applyBorder="1" applyAlignment="1">
      <alignment horizontal="center" vertical="center" wrapText="1"/>
    </xf>
    <xf numFmtId="165" fontId="4" fillId="0" borderId="55" xfId="42" applyFont="1" applyBorder="1" applyAlignment="1">
      <alignment horizontal="center" vertical="center" wrapText="1"/>
    </xf>
    <xf numFmtId="165" fontId="4" fillId="0" borderId="56" xfId="42" applyFont="1" applyBorder="1" applyAlignment="1">
      <alignment horizontal="center" vertical="center" wrapText="1"/>
    </xf>
    <xf numFmtId="168" fontId="23" fillId="35" borderId="57" xfId="0" applyFont="1" applyFill="1" applyBorder="1" applyAlignment="1">
      <alignment horizontal="center" vertical="center" textRotation="134"/>
    </xf>
    <xf numFmtId="168" fontId="23" fillId="35" borderId="58" xfId="0" applyFont="1" applyFill="1" applyBorder="1" applyAlignment="1">
      <alignment horizontal="center" vertical="center" textRotation="134"/>
    </xf>
    <xf numFmtId="168" fontId="23" fillId="35" borderId="59" xfId="0" applyFont="1" applyFill="1" applyBorder="1" applyAlignment="1">
      <alignment horizontal="center" vertical="center" textRotation="134"/>
    </xf>
    <xf numFmtId="168" fontId="4" fillId="0" borderId="60" xfId="0" applyFont="1" applyBorder="1" applyAlignment="1">
      <alignment/>
    </xf>
    <xf numFmtId="168" fontId="4" fillId="0" borderId="11" xfId="0" applyFont="1" applyBorder="1" applyAlignment="1">
      <alignment/>
    </xf>
    <xf numFmtId="168" fontId="4" fillId="0" borderId="60" xfId="0" applyFont="1" applyBorder="1" applyAlignment="1">
      <alignment vertical="center"/>
    </xf>
    <xf numFmtId="168" fontId="4" fillId="0" borderId="11" xfId="0" applyFont="1" applyBorder="1" applyAlignment="1">
      <alignment vertical="center"/>
    </xf>
    <xf numFmtId="168" fontId="4" fillId="0" borderId="61" xfId="0" applyFont="1" applyBorder="1" applyAlignment="1">
      <alignment/>
    </xf>
    <xf numFmtId="168" fontId="4" fillId="0" borderId="62" xfId="0" applyFont="1" applyBorder="1" applyAlignment="1">
      <alignment/>
    </xf>
    <xf numFmtId="168" fontId="11" fillId="0" borderId="0" xfId="67" applyFont="1" applyAlignment="1">
      <alignment horizontal="left" vertical="center" wrapText="1"/>
      <protection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8" fontId="12" fillId="0" borderId="10" xfId="67" applyFont="1" applyFill="1" applyBorder="1" applyAlignment="1">
      <alignment horizontal="center" vertical="center" wrapText="1"/>
      <protection/>
    </xf>
    <xf numFmtId="168" fontId="12" fillId="0" borderId="10" xfId="0" applyFont="1" applyFill="1" applyBorder="1" applyAlignment="1">
      <alignment horizontal="center" vertical="center" wrapText="1"/>
    </xf>
    <xf numFmtId="168" fontId="5" fillId="0" borderId="10" xfId="67" applyFont="1" applyFill="1" applyBorder="1" applyAlignment="1">
      <alignment horizontal="center" vertical="center" wrapText="1"/>
      <protection/>
    </xf>
    <xf numFmtId="168" fontId="3" fillId="0" borderId="10" xfId="67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68" fontId="3" fillId="0" borderId="57" xfId="0" applyFont="1" applyBorder="1" applyAlignment="1">
      <alignment horizontal="center" vertical="center"/>
    </xf>
    <xf numFmtId="168" fontId="3" fillId="0" borderId="58" xfId="0" applyFont="1" applyBorder="1" applyAlignment="1">
      <alignment horizontal="center" vertical="center"/>
    </xf>
    <xf numFmtId="168" fontId="3" fillId="0" borderId="59" xfId="0" applyFont="1" applyBorder="1" applyAlignment="1">
      <alignment horizontal="center" vertical="center"/>
    </xf>
    <xf numFmtId="168" fontId="17" fillId="0" borderId="10" xfId="0" applyFont="1" applyBorder="1" applyAlignment="1">
      <alignment horizontal="center" vertical="center" wrapText="1"/>
    </xf>
    <xf numFmtId="168" fontId="32" fillId="0" borderId="10" xfId="0" applyFont="1" applyBorder="1" applyAlignment="1">
      <alignment horizontal="center" vertical="center" wrapText="1"/>
    </xf>
    <xf numFmtId="168" fontId="17" fillId="0" borderId="10" xfId="0" applyFont="1" applyBorder="1" applyAlignment="1">
      <alignment vertical="center" wrapText="1"/>
    </xf>
    <xf numFmtId="168" fontId="17" fillId="0" borderId="10" xfId="0" applyFont="1" applyBorder="1" applyAlignment="1">
      <alignment vertical="center"/>
    </xf>
    <xf numFmtId="175" fontId="35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center" vertical="center"/>
    </xf>
    <xf numFmtId="168" fontId="32" fillId="0" borderId="0" xfId="67" applyFont="1" applyAlignment="1">
      <alignment horizontal="right"/>
      <protection/>
    </xf>
    <xf numFmtId="175" fontId="4" fillId="0" borderId="10" xfId="51" applyNumberFormat="1" applyFont="1" applyBorder="1" applyAlignment="1">
      <alignment horizontal="center" vertical="center"/>
    </xf>
    <xf numFmtId="174" fontId="4" fillId="0" borderId="10" xfId="51" applyNumberFormat="1" applyFont="1" applyBorder="1" applyAlignment="1">
      <alignment horizontal="center" vertical="center" wrapText="1"/>
    </xf>
    <xf numFmtId="165" fontId="17" fillId="0" borderId="10" xfId="42" applyFont="1" applyBorder="1" applyAlignment="1">
      <alignment horizontal="center" vertical="center" wrapText="1"/>
    </xf>
    <xf numFmtId="175" fontId="17" fillId="0" borderId="10" xfId="51" applyNumberFormat="1" applyFont="1" applyBorder="1" applyAlignment="1">
      <alignment horizontal="center" vertical="center"/>
    </xf>
    <xf numFmtId="174" fontId="17" fillId="0" borderId="10" xfId="51" applyNumberFormat="1" applyFont="1" applyBorder="1" applyAlignment="1">
      <alignment horizontal="center" vertical="center" wrapText="1"/>
    </xf>
    <xf numFmtId="168" fontId="20" fillId="36" borderId="10" xfId="0" applyFont="1" applyFill="1" applyBorder="1" applyAlignment="1">
      <alignment horizontal="center" vertical="center" textRotation="134"/>
    </xf>
    <xf numFmtId="168" fontId="32" fillId="36" borderId="10" xfId="0" applyFont="1" applyFill="1" applyBorder="1" applyAlignment="1">
      <alignment horizontal="center" vertical="center" textRotation="134"/>
    </xf>
    <xf numFmtId="168" fontId="17" fillId="0" borderId="10" xfId="0" applyFont="1" applyBorder="1" applyAlignment="1">
      <alignment horizontal="left"/>
    </xf>
    <xf numFmtId="168" fontId="17" fillId="0" borderId="10" xfId="0" applyFont="1" applyBorder="1" applyAlignment="1">
      <alignment horizontal="center" vertical="center"/>
    </xf>
    <xf numFmtId="172" fontId="35" fillId="0" borderId="63" xfId="42" applyNumberFormat="1" applyFont="1" applyBorder="1" applyAlignment="1">
      <alignment horizontal="center" vertical="center" wrapText="1"/>
    </xf>
    <xf numFmtId="172" fontId="17" fillId="0" borderId="64" xfId="42" applyNumberFormat="1" applyFont="1" applyBorder="1" applyAlignment="1">
      <alignment horizontal="center" vertical="center" wrapText="1"/>
    </xf>
    <xf numFmtId="172" fontId="17" fillId="0" borderId="62" xfId="42" applyNumberFormat="1" applyFont="1" applyBorder="1" applyAlignment="1">
      <alignment horizontal="center" vertical="center" wrapText="1"/>
    </xf>
    <xf numFmtId="172" fontId="17" fillId="0" borderId="10" xfId="42" applyNumberFormat="1" applyFont="1" applyBorder="1" applyAlignment="1">
      <alignment horizontal="center" vertical="center" wrapText="1"/>
    </xf>
    <xf numFmtId="168" fontId="77" fillId="0" borderId="0" xfId="67" applyFont="1" applyBorder="1">
      <alignment/>
      <protection/>
    </xf>
    <xf numFmtId="168" fontId="77" fillId="0" borderId="0" xfId="67" applyFont="1" applyFill="1" applyBorder="1">
      <alignment/>
      <protection/>
    </xf>
    <xf numFmtId="168" fontId="77" fillId="0" borderId="0" xfId="67" applyFont="1">
      <alignment/>
      <protection/>
    </xf>
    <xf numFmtId="168" fontId="59" fillId="0" borderId="0" xfId="67" applyFont="1" applyAlignment="1">
      <alignment/>
      <protection/>
    </xf>
    <xf numFmtId="166" fontId="77" fillId="0" borderId="0" xfId="67" applyNumberFormat="1" applyFont="1" applyBorder="1">
      <alignment/>
      <protection/>
    </xf>
    <xf numFmtId="166" fontId="77" fillId="0" borderId="0" xfId="67" applyNumberFormat="1" applyFont="1" applyBorder="1" applyAlignment="1">
      <alignment vertical="center"/>
      <protection/>
    </xf>
    <xf numFmtId="3" fontId="77" fillId="0" borderId="0" xfId="67" applyNumberFormat="1" applyFont="1" applyBorder="1">
      <alignment/>
      <protection/>
    </xf>
    <xf numFmtId="3" fontId="78" fillId="0" borderId="0" xfId="67" applyNumberFormat="1" applyFont="1" applyBorder="1" applyAlignment="1">
      <alignment vertical="center"/>
      <protection/>
    </xf>
    <xf numFmtId="167" fontId="77" fillId="0" borderId="0" xfId="67" applyNumberFormat="1" applyFont="1" applyBorder="1">
      <alignment/>
      <protection/>
    </xf>
    <xf numFmtId="166" fontId="77" fillId="0" borderId="0" xfId="67" applyNumberFormat="1" applyFont="1" applyFill="1" applyBorder="1" applyAlignment="1">
      <alignment vertical="center"/>
      <protection/>
    </xf>
    <xf numFmtId="3" fontId="77" fillId="0" borderId="0" xfId="67" applyNumberFormat="1" applyFont="1" applyFill="1" applyBorder="1">
      <alignment/>
      <protection/>
    </xf>
    <xf numFmtId="167" fontId="77" fillId="0" borderId="0" xfId="67" applyNumberFormat="1" applyFont="1" applyFill="1" applyBorder="1">
      <alignment/>
      <protection/>
    </xf>
    <xf numFmtId="4" fontId="77" fillId="0" borderId="0" xfId="67" applyNumberFormat="1" applyFont="1" applyBorder="1">
      <alignment/>
      <protection/>
    </xf>
    <xf numFmtId="165" fontId="77" fillId="0" borderId="0" xfId="42" applyFont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4 2" xfId="69"/>
    <cellStyle name="Normal 4_Monthly Disbursement report July-Feb 2015-16 18.03.16" xfId="70"/>
    <cellStyle name="Normal 5" xfId="71"/>
    <cellStyle name="Normal_SR Jul-Sep 2011-12 on 21-11-11 Draft  2" xfId="72"/>
    <cellStyle name="Normal_SR Jul-Sep 2011-12 on 21-11-11 Draft  2 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13">
    <dxf>
      <font>
        <b/>
      </font>
      <border/>
    </dxf>
    <dxf>
      <border>
        <left style="thin"/>
        <right style="thin"/>
        <top style="thin"/>
        <bottom style="thin"/>
      </border>
    </dxf>
    <dxf>
      <font>
        <sz val="12"/>
        <name val="Arial Narrow"/>
      </font>
      <numFmt numFmtId="179" formatCode="#,##0.00,,"/>
      <alignment vertical="center" readingOrder="0"/>
      <border/>
    </dxf>
    <dxf>
      <numFmt numFmtId="165" formatCode="_-* #,##0.00_-;\-* #,##0.00_-;_-* &quot;-&quot;??_-;_-@_-"/>
      <border/>
    </dxf>
    <dxf>
      <numFmt numFmtId="212" formatCode="0.000,,"/>
      <border/>
    </dxf>
    <dxf>
      <numFmt numFmtId="173" formatCode="_-* #,##0_-;\-* #,##0_-;_-* &quot;-&quot;??_-;_-@_-"/>
      <border/>
    </dxf>
    <dxf>
      <font>
        <sz val="12"/>
      </font>
      <border/>
    </dxf>
    <dxf>
      <font>
        <name val="Arial Narrow"/>
      </font>
      <numFmt numFmtId="179" formatCode="#,##0.00,,"/>
      <alignment vertical="center" readingOrder="0"/>
      <border/>
    </dxf>
    <dxf>
      <font>
        <name val="Arial Narrow"/>
      </font>
      <numFmt numFmtId="165" formatCode="_-* #,##0.00_-;\-* #,##0.00_-;_-* &quot;-&quot;??_-;_-@_-"/>
      <alignment vertical="center" readingOrder="0"/>
      <border/>
    </dxf>
    <dxf>
      <numFmt numFmtId="179" formatCode="#,##0.00,,"/>
      <border/>
    </dxf>
    <dxf>
      <numFmt numFmtId="166" formatCode="0.00_)"/>
      <border/>
    </dxf>
    <dxf>
      <border>
        <left style="thin"/>
        <right style="thin"/>
        <top style="thin"/>
      </border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[July-Sep, 2019]              
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15575"/>
          <c:w val="0.98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'Donor-Chart'!$C$1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'Donor-Chart'!$B$2:$B$12</c:f>
              <c:strCache/>
            </c:strRef>
          </c:cat>
          <c:val>
            <c:numRef>
              <c:f>'Donor-Chart'!$C$2:$C$12</c:f>
              <c:numCache/>
            </c:numRef>
          </c:val>
          <c:shape val="cylinder"/>
        </c:ser>
        <c:ser>
          <c:idx val="1"/>
          <c:order val="1"/>
          <c:tx>
            <c:strRef>
              <c:f>'Donor-Chart'!$D$1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'Donor-Chart'!$B$2:$B$12</c:f>
              <c:strCache/>
            </c:strRef>
          </c:cat>
          <c:val>
            <c:numRef>
              <c:f>'Donor-Chart'!$D$2:$D$12</c:f>
              <c:numCache/>
            </c:numRef>
          </c:val>
          <c:shape val="cylinder"/>
        </c:ser>
        <c:shape val="cylinder"/>
        <c:axId val="61081235"/>
        <c:axId val="12860204"/>
      </c:bar3D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081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July-Sep, 2019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75"/>
          <c:y val="0.29775"/>
          <c:w val="0.8485"/>
          <c:h val="0.6257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Loan
93 %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'Loan-Grant'!$B$3:$B$4</c:f>
              <c:strCache/>
            </c:strRef>
          </c:cat>
          <c:val>
            <c:numRef>
              <c:f>'Loan-Grant'!$C$3:$C$4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0.097</cdr:y>
    </cdr:from>
    <cdr:to>
      <cdr:x>0.906</cdr:x>
      <cdr:y>0.14325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05675" y="523875"/>
          <a:ext cx="15049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9525</xdr:rowOff>
    </xdr:from>
    <xdr:to>
      <xdr:col>10</xdr:col>
      <xdr:colOff>409575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80975" y="485775"/>
        <a:ext cx="97250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133350</xdr:rowOff>
    </xdr:from>
    <xdr:to>
      <xdr:col>12</xdr:col>
      <xdr:colOff>457200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14400" y="1209675"/>
        <a:ext cx="78390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Report%20July-Aug%202019%2020.09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Loan-Grant"/>
      <sheetName val="$ Aug"/>
      <sheetName val="Rs August"/>
      <sheetName val="Donor Aug"/>
      <sheetName val="Sheet1"/>
      <sheetName val="PSDP"/>
      <sheetName val="Main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AC295" sheet="Fin"/>
  </cacheSource>
  <cacheFields count="29">
    <cacheField name="S.No.">
      <sharedItems containsSemiMixedTypes="0" containsString="0" containsMixedTypes="0" containsNumber="1" containsInteger="1"/>
    </cacheField>
    <cacheField name="Donor">
      <sharedItems containsMixedTypes="0" count="30">
        <s v="ADB"/>
        <s v="AIIB"/>
        <s v="Bonds"/>
        <s v="China"/>
        <s v="France"/>
        <s v="Citi Bank (St)"/>
        <s v="Dubai Bank"/>
        <s v="SUISSE AG,UBL,ABL"/>
        <s v="EIB"/>
        <s v="EU"/>
        <s v="Germany"/>
        <s v="GAVI"/>
        <s v="IBRD"/>
        <s v="IDA"/>
        <s v="MDTF"/>
        <s v="IDB"/>
        <s v="IDB [S-Term]"/>
        <s v="IFAD"/>
        <s v="Japan"/>
        <s v="Korea"/>
        <s v="Kuwait"/>
        <s v="Oman"/>
        <s v="OPEC"/>
        <s v="Saudi Arabia"/>
        <s v="Saudi Arabia-Short-term"/>
        <s v="Turkish Exim Bank"/>
        <s v="UK"/>
        <s v="Australia"/>
        <s v="USA"/>
        <s v="UNHCR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1" containsNumber="1" containsInteger="1"/>
    </cacheField>
    <cacheField name="Amount Committed in BC">
      <sharedItems containsMixedTypes="1" containsNumber="1"/>
    </cacheField>
    <cacheField name="Amount Committed in US$">
      <sharedItems containsMixedTypes="1" containsNumber="1"/>
    </cacheField>
    <cacheField name="PKR">
      <sharedItems containsMixedTypes="1" containsNumber="1"/>
    </cacheField>
    <cacheField name="US$">
      <sharedItems containsMixedTypes="1" containsNumber="1"/>
    </cacheField>
    <cacheField name="B/E Rs NEC">
      <sharedItems containsMixedTypes="1" containsNumber="1"/>
    </cacheField>
    <cacheField name="B/E US$ NEC">
      <sharedItems containsMixedTypes="1" containsNumber="1"/>
    </cacheField>
    <cacheField name="July$">
      <sharedItems containsMixedTypes="1" containsNumber="1"/>
    </cacheField>
    <cacheField name="Sep$">
      <sharedItems containsMixedTypes="1" containsNumber="1"/>
    </cacheField>
    <cacheField name="Jul-Sep$">
      <sharedItems containsMixedTypes="1" containsNumber="1"/>
    </cacheField>
    <cacheField name="July Rs">
      <sharedItems containsMixedTypes="1" containsNumber="1"/>
    </cacheField>
    <cacheField name="SeptRs">
      <sharedItems containsMixedTypes="1" containsNumber="1"/>
    </cacheField>
    <cacheField name="Jul-Sep Rs">
      <sharedItems containsMixedTypes="1" containsNumber="1"/>
    </cacheField>
    <cacheField name="Purpose">
      <sharedItems containsBlank="1" containsMixedTypes="0" count="12">
        <s v="Project"/>
        <s v=" Prog./ Budgetary Support "/>
        <s v="Bonds"/>
        <s v="Earthquake"/>
        <s v="Afghan R.R.A"/>
        <s v="TDPs"/>
        <s v="Short-Term Cr."/>
        <s v="Flood10-Others"/>
        <s v="Commodity Aid"/>
        <s v="K.Lugar"/>
        <m/>
        <s v="Non Project"/>
      </sharedItems>
    </cacheField>
    <cacheField name="Kind of Aid">
      <sharedItems containsBlank="1" containsMixedTypes="0" count="4">
        <s v="Project Aid"/>
        <s v="Non-Proj. Aid"/>
        <m/>
        <s v="OTHER AID - AFGHAN REFUGEES R.A."/>
      </sharedItems>
    </cacheField>
    <cacheField name="Category">
      <sharedItems containsMixedTypes="0"/>
    </cacheField>
    <cacheField name="Sector-wise">
      <sharedItems containsMixedTypes="0"/>
    </cacheField>
    <cacheField name="Type">
      <sharedItems containsMixedTypes="0"/>
    </cacheField>
    <cacheField name="Type2">
      <sharedItems containsMixedTypes="0"/>
    </cacheField>
    <cacheField name="Wing">
      <sharedItems containsMixedTypes="0"/>
    </cacheField>
    <cacheField name="Group">
      <sharedItems containsMixedTypes="0" count="5">
        <s v="Multilateral"/>
        <s v="Bonds"/>
        <s v="Bilateral"/>
        <s v="Commercial"/>
        <s v="Saudi Arabia-Short-ter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O22" firstHeaderRow="1" firstDataRow="3" firstDataCol="2"/>
  <pivotFields count="29"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1"/>
        <item x="4"/>
        <item x="2"/>
        <item x="8"/>
        <item x="3"/>
        <item x="7"/>
        <item x="9"/>
        <item m="1" x="11"/>
        <item x="0"/>
        <item x="6"/>
        <item x="5"/>
        <item m="1" x="10"/>
        <item t="default"/>
      </items>
    </pivotField>
    <pivotField axis="axisRow" compact="0" outline="0" subtotalTop="0" showAll="0">
      <items count="5">
        <item x="1"/>
        <item m="1" x="3"/>
        <item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2"/>
    <field x="21"/>
  </rowFields>
  <rowItems count="14">
    <i>
      <x/>
      <x/>
    </i>
    <i r="1">
      <x v="2"/>
    </i>
    <i r="1">
      <x v="3"/>
    </i>
    <i r="1">
      <x v="6"/>
    </i>
    <i r="1">
      <x v="9"/>
    </i>
    <i r="1">
      <x v="10"/>
    </i>
    <i t="default">
      <x/>
    </i>
    <i>
      <x v="2"/>
      <x v="1"/>
    </i>
    <i r="1">
      <x v="4"/>
    </i>
    <i r="1">
      <x v="5"/>
    </i>
    <i r="1">
      <x v="6"/>
    </i>
    <i r="1">
      <x v="8"/>
    </i>
    <i t="default">
      <x v="2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US$ NEC" fld="14" baseField="22" baseItem="2" numFmtId="168"/>
    <dataField name="Sum of July$" fld="15" baseField="22" baseItem="2" numFmtId="168"/>
    <dataField name="Sum of Sep$" fld="16" baseField="22" baseItem="2" numFmtId="168"/>
    <dataField name="Sum of Jul-Sep$" fld="17" baseField="22" baseItem="2" numFmtId="168"/>
  </dataFields>
  <formats count="7">
    <format dxfId="0">
      <pivotArea outline="0" fieldPosition="0" grandRow="1"/>
    </format>
    <format dxfId="1">
      <pivotArea outline="0" fieldPosition="0" dataOnly="0" type="all"/>
    </format>
    <format dxfId="2">
      <pivotArea outline="0" fieldPosition="0">
        <references count="2">
          <reference field="4294967294" count="1">
            <x v="3"/>
          </reference>
          <reference field="2" count="1">
            <x v="1"/>
          </reference>
        </references>
      </pivotArea>
    </format>
    <format dxfId="2">
      <pivotArea outline="0" fieldPosition="0">
        <references count="3">
          <reference field="4294967294" count="3">
            <x v="1"/>
            <x v="2"/>
            <x v="3"/>
          </reference>
          <reference field="2" count="1">
            <x v="1"/>
          </reference>
          <reference field="22" defaultSubtotal="1" count="1">
            <x v="0"/>
          </reference>
        </references>
      </pivotArea>
    </format>
    <format dxfId="2">
      <pivotArea outline="0" fieldPosition="0">
        <references count="4">
          <reference field="4294967294" count="3">
            <x v="0"/>
            <x v="1"/>
            <x v="2"/>
          </reference>
          <reference field="2" count="1">
            <x v="1"/>
          </reference>
          <reference field="21" count="1">
            <x v="10"/>
          </reference>
          <reference field="22" count="1">
            <x v="0"/>
          </reference>
        </references>
      </pivotArea>
    </format>
    <format dxfId="2">
      <pivotArea outline="0" fieldPosition="0">
        <references count="4">
          <reference field="4294967294" count="4">
            <x v="0"/>
            <x v="1"/>
            <x v="2"/>
            <x v="3"/>
          </reference>
          <reference field="2" count="1">
            <x v="1"/>
          </reference>
          <reference field="21" count="1">
            <x v="9"/>
          </reference>
          <reference field="22" count="1">
            <x v="0"/>
          </reference>
        </references>
      </pivotArea>
    </format>
    <format dxfId="2">
      <pivotArea outline="0" fieldPosition="0" axis="axisRow" field="22" grandCol="1">
        <references count="3">
          <reference field="4294967294" count="3">
            <x v="1"/>
            <x v="2"/>
            <x v="3"/>
          </reference>
          <reference field="21" count="1">
            <x v="9"/>
          </reference>
          <reference field="2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7:O23" firstHeaderRow="1" firstDataRow="3" firstDataCol="2"/>
  <pivotFields count="29"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13">
        <item x="1"/>
        <item x="4"/>
        <item x="2"/>
        <item x="8"/>
        <item x="3"/>
        <item x="7"/>
        <item x="9"/>
        <item m="1" x="11"/>
        <item x="0"/>
        <item x="6"/>
        <item x="5"/>
        <item m="1" x="10"/>
        <item t="default"/>
      </items>
    </pivotField>
    <pivotField axis="axisRow" compact="0" outline="0" subtotalTop="0" showAll="0">
      <items count="5">
        <item x="1"/>
        <item m="1" x="3"/>
        <item x="0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2"/>
    <field x="21"/>
  </rowFields>
  <rowItems count="14">
    <i>
      <x/>
      <x/>
    </i>
    <i r="1">
      <x v="2"/>
    </i>
    <i r="1">
      <x v="3"/>
    </i>
    <i r="1">
      <x v="6"/>
    </i>
    <i r="1">
      <x v="9"/>
    </i>
    <i r="1">
      <x v="10"/>
    </i>
    <i t="default">
      <x/>
    </i>
    <i>
      <x v="2"/>
      <x v="1"/>
    </i>
    <i r="1">
      <x v="4"/>
    </i>
    <i r="1">
      <x v="5"/>
    </i>
    <i r="1">
      <x v="6"/>
    </i>
    <i r="1">
      <x v="8"/>
    </i>
    <i t="default">
      <x v="2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Rs NEC" fld="13" baseField="21" baseItem="8" numFmtId="168"/>
    <dataField name="Sum of July Rs" fld="18" baseField="21" baseItem="8" numFmtId="168"/>
    <dataField name="Sum of SeptRs" fld="19" baseField="21" baseItem="8" numFmtId="168"/>
    <dataField name="Sum of Jul-Sep Rs" fld="20" baseField="21" baseItem="8" numFmtId="212"/>
  </dataFields>
  <formats count="9">
    <format dxfId="0">
      <pivotArea outline="0" fieldPosition="0" grandRow="1"/>
    </format>
    <format dxfId="3">
      <pivotArea outline="0" fieldPosition="0">
        <references count="4">
          <reference field="4294967294" count="3">
            <x v="1"/>
            <x v="2"/>
            <x v="3"/>
          </reference>
          <reference field="2" count="1">
            <x v="0"/>
          </reference>
          <reference field="21" count="6">
            <x v="0"/>
            <x v="2"/>
            <x v="3"/>
            <x v="6"/>
            <x v="9"/>
            <x v="10"/>
          </reference>
          <reference field="22" count="1">
            <x v="0"/>
          </reference>
        </references>
      </pivotArea>
    </format>
    <format dxfId="4">
      <pivotArea outline="0" fieldPosition="0" axis="axisCol" field="2" grandCol="1">
        <references count="1">
          <reference field="4294967294" count="2">
            <x v="1"/>
            <x v="2"/>
          </reference>
        </references>
      </pivotArea>
    </format>
    <format dxfId="5">
      <pivotArea outline="0" fieldPosition="0" grandCol="1" grandRow="1">
        <references count="1">
          <reference field="4294967294" count="1">
            <x v="3"/>
          </reference>
        </references>
      </pivotArea>
    </format>
    <format dxfId="4">
      <pivotArea outline="0" fieldPosition="0">
        <references count="1">
          <reference field="4294967294" count="1">
            <x v="3"/>
          </reference>
        </references>
      </pivotArea>
    </format>
    <format dxfId="6">
      <pivotArea outline="0" fieldPosition="0" dataOnly="0" type="all"/>
    </format>
    <format dxfId="7">
      <pivotArea outline="0" fieldPosition="0">
        <references count="4">
          <reference field="4294967294" count="3">
            <x v="1"/>
            <x v="2"/>
            <x v="3"/>
          </reference>
          <reference field="2" count="1">
            <x v="1"/>
          </reference>
          <reference field="21" count="1">
            <x v="9"/>
          </reference>
          <reference field="22" count="1">
            <x v="0"/>
          </reference>
        </references>
      </pivotArea>
    </format>
    <format dxfId="8">
      <pivotArea outline="0" fieldPosition="0" axis="axisRow" field="22" grandCol="1">
        <references count="3">
          <reference field="4294967294" count="3">
            <x v="1"/>
            <x v="2"/>
            <x v="3"/>
          </reference>
          <reference field="21" count="1">
            <x v="9"/>
          </reference>
          <reference field="22" count="1">
            <x v="0"/>
          </reference>
        </references>
      </pivotArea>
    </format>
    <format dxfId="9">
      <pivotArea outline="0" fieldPosition="0" axis="axisRow" field="22" grandCol="1">
        <references count="3">
          <reference field="4294967294" count="3">
            <x v="1"/>
            <x v="2"/>
            <x v="3"/>
          </reference>
          <reference field="21" count="1">
            <x v="9"/>
          </reference>
          <reference field="2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N44" firstHeaderRow="1" firstDataRow="3" firstDataCol="2"/>
  <pivotFields count="29">
    <pivotField compact="0" outline="0" subtotalTop="0" showAll="0"/>
    <pivotField axis="axisRow" compact="0" outline="0" subtotalTop="0" showAll="0">
      <items count="31">
        <item x="0"/>
        <item x="1"/>
        <item x="27"/>
        <item x="2"/>
        <item x="3"/>
        <item x="5"/>
        <item x="6"/>
        <item x="8"/>
        <item x="9"/>
        <item x="4"/>
        <item x="11"/>
        <item x="10"/>
        <item x="12"/>
        <item x="13"/>
        <item x="15"/>
        <item x="16"/>
        <item x="17"/>
        <item x="18"/>
        <item x="19"/>
        <item x="20"/>
        <item x="14"/>
        <item x="21"/>
        <item x="22"/>
        <item x="23"/>
        <item x="24"/>
        <item x="7"/>
        <item x="25"/>
        <item x="26"/>
        <item x="29"/>
        <item x="28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1"/>
        <item x="3"/>
        <item x="0"/>
        <item x="4"/>
        <item t="default"/>
      </items>
    </pivotField>
  </pivotFields>
  <rowFields count="2">
    <field x="28"/>
    <field x="1"/>
  </rowFields>
  <rowItems count="36">
    <i>
      <x/>
      <x v="2"/>
    </i>
    <i r="1">
      <x v="4"/>
    </i>
    <i r="1">
      <x v="9"/>
    </i>
    <i r="1">
      <x v="10"/>
    </i>
    <i r="1">
      <x v="11"/>
    </i>
    <i r="1">
      <x v="17"/>
    </i>
    <i r="1">
      <x v="18"/>
    </i>
    <i r="1">
      <x v="19"/>
    </i>
    <i r="1">
      <x v="21"/>
    </i>
    <i r="1">
      <x v="23"/>
    </i>
    <i r="1">
      <x v="27"/>
    </i>
    <i r="1">
      <x v="29"/>
    </i>
    <i t="default">
      <x/>
    </i>
    <i>
      <x v="1"/>
      <x v="3"/>
    </i>
    <i t="default">
      <x v="1"/>
    </i>
    <i>
      <x v="2"/>
      <x v="5"/>
    </i>
    <i r="1">
      <x v="6"/>
    </i>
    <i r="1">
      <x v="25"/>
    </i>
    <i t="default">
      <x v="2"/>
    </i>
    <i>
      <x v="3"/>
      <x/>
    </i>
    <i r="1">
      <x v="1"/>
    </i>
    <i r="1">
      <x v="7"/>
    </i>
    <i r="1">
      <x v="8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2"/>
    </i>
    <i r="1">
      <x v="26"/>
    </i>
    <i r="1">
      <x v="28"/>
    </i>
    <i t="default">
      <x v="3"/>
    </i>
    <i>
      <x v="4"/>
      <x v="24"/>
    </i>
    <i t="default">
      <x v="4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US$ NEC" fld="14" baseField="21" baseItem="6" numFmtId="168"/>
    <dataField name="Sum of July$" fld="15" baseField="21" baseItem="8" numFmtId="168"/>
    <dataField name="Sum of Sep$" fld="16" baseField="21" baseItem="8" numFmtId="168"/>
    <dataField name="Sum of Jul-Sep$" fld="17" baseField="21" baseItem="8" numFmtId="212"/>
  </dataFields>
  <formats count="20">
    <format dxfId="4">
      <pivotArea outline="0" fieldPosition="0" axis="axisCol" field="2" grandCol="1">
        <references count="1">
          <reference field="4294967294" count="1">
            <x v="2"/>
          </reference>
        </references>
      </pivotArea>
    </format>
    <format dxfId="4">
      <pivotArea outline="0" fieldPosition="0" axis="axisCol" field="2" grandCol="1">
        <references count="1">
          <reference field="4294967294" count="1">
            <x v="1"/>
          </reference>
        </references>
      </pivotArea>
    </format>
    <format dxfId="4">
      <pivotArea outline="0" fieldPosition="0">
        <references count="2">
          <reference field="4294967294" count="1">
            <x v="2"/>
          </reference>
          <reference field="2" count="1">
            <x v="1"/>
          </reference>
        </references>
      </pivotArea>
    </format>
    <format dxfId="4">
      <pivotArea outline="0" fieldPosition="0">
        <references count="2">
          <reference field="4294967294" count="1">
            <x v="1"/>
          </reference>
          <reference field="2" count="1">
            <x v="1"/>
          </reference>
        </references>
      </pivotArea>
    </format>
    <format dxfId="4">
      <pivotArea outline="0" fieldPosition="0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4">
      <pivotArea outline="0" fieldPosition="0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0">
      <pivotArea outline="0" fieldPosition="0" grandRow="1"/>
    </format>
    <format dxfId="10">
      <pivotArea outline="0" fieldPosition="0"/>
    </format>
    <format dxfId="4">
      <pivotArea outline="0" fieldPosition="0">
        <references count="4">
          <reference field="4294967294" count="2">
            <x v="2"/>
            <x v="3"/>
          </reference>
          <reference field="1" count="10">
            <x v="9"/>
            <x v="10"/>
            <x v="11"/>
            <x v="17"/>
            <x v="18"/>
            <x v="19"/>
            <x v="21"/>
            <x v="23"/>
            <x v="27"/>
            <x v="29"/>
          </reference>
          <reference field="2" count="1">
            <x v="1"/>
          </reference>
          <reference field="28" count="1">
            <x v="0"/>
          </reference>
        </references>
      </pivotArea>
    </format>
    <format dxfId="4">
      <pivotArea outline="0" fieldPosition="0">
        <references count="3">
          <reference field="4294967294" count="2">
            <x v="2"/>
            <x v="3"/>
          </reference>
          <reference field="2" count="1">
            <x v="1"/>
          </reference>
          <reference field="28" defaultSubtotal="1" count="4">
            <x v="1"/>
            <x v="2"/>
            <x v="3"/>
            <x v="4"/>
          </reference>
        </references>
      </pivotArea>
    </format>
    <format dxfId="4">
      <pivotArea outline="0" fieldPosition="0" axis="axisCol" field="2" grandRow="1">
        <references count="2">
          <reference field="4294967294" count="2">
            <x v="2"/>
            <x v="3"/>
          </reference>
          <reference field="2" count="1">
            <x v="1"/>
          </reference>
        </references>
      </pivotArea>
    </format>
    <format dxfId="11">
      <pivotArea outline="0" fieldPosition="0" dataOnly="0" type="all"/>
    </format>
    <format dxfId="2">
      <pivotArea outline="0" fieldPosition="0">
        <references count="4">
          <reference field="4294967294" count="4">
            <x v="0"/>
            <x v="1"/>
            <x v="2"/>
            <x v="3"/>
          </reference>
          <reference field="1" count="1">
            <x v="24"/>
          </reference>
          <reference field="2" count="1">
            <x v="1"/>
          </reference>
          <reference field="28" count="1">
            <x v="4"/>
          </reference>
        </references>
      </pivotArea>
    </format>
    <format dxfId="2">
      <pivotArea outline="0" fieldPosition="0" axis="axisRow" field="28" grandCol="1">
        <references count="3">
          <reference field="4294967294" count="4">
            <x v="0"/>
            <x v="1"/>
            <x v="2"/>
            <x v="3"/>
          </reference>
          <reference field="1" count="1">
            <x v="24"/>
          </reference>
          <reference field="28" count="1">
            <x v="4"/>
          </reference>
        </references>
      </pivotArea>
    </format>
    <format dxfId="12">
      <pivotArea outline="0" fieldPosition="0">
        <references count="2">
          <reference field="1" count="1">
            <x v="23"/>
          </reference>
          <reference field="28" count="1">
            <x v="0"/>
          </reference>
        </references>
      </pivotArea>
    </format>
    <format dxfId="2">
      <pivotArea outline="0" fieldPosition="0">
        <references count="4">
          <reference field="4294967294" count="3">
            <x v="1"/>
            <x v="2"/>
            <x v="3"/>
          </reference>
          <reference field="1" count="1">
            <x v="23"/>
          </reference>
          <reference field="2" count="1">
            <x v="0"/>
          </reference>
          <reference field="28" count="1">
            <x v="0"/>
          </reference>
        </references>
      </pivotArea>
    </format>
    <format dxfId="2">
      <pivotArea outline="0" fieldPosition="0">
        <references count="4">
          <reference field="4294967294" count="3">
            <x v="1"/>
            <x v="2"/>
            <x v="3"/>
          </reference>
          <reference field="1" count="1">
            <x v="23"/>
          </reference>
          <reference field="2" count="1">
            <x v="1"/>
          </reference>
          <reference field="28" count="1">
            <x v="0"/>
          </reference>
        </references>
      </pivotArea>
    </format>
    <format dxfId="2">
      <pivotArea outline="0" fieldPosition="0" axis="axisRow" field="28" grandCol="1">
        <references count="3">
          <reference field="4294967294" count="3">
            <x v="1"/>
            <x v="2"/>
            <x v="3"/>
          </reference>
          <reference field="1" count="1">
            <x v="23"/>
          </reference>
          <reference field="28" count="1">
            <x v="0"/>
          </reference>
        </references>
      </pivotArea>
    </format>
    <format dxfId="2">
      <pivotArea outline="0" fieldPosition="0">
        <references count="3">
          <reference field="4294967294" count="3">
            <x v="1"/>
            <x v="2"/>
            <x v="3"/>
          </reference>
          <reference field="2" count="1">
            <x v="1"/>
          </reference>
          <reference field="28" defaultSubtotal="1" count="1">
            <x v="0"/>
          </reference>
        </references>
      </pivotArea>
    </format>
    <format dxfId="2">
      <pivotArea outline="0" fieldPosition="0" axis="axisRow" field="28" grandCol="1">
        <references count="2">
          <reference field="4294967294" count="3">
            <x v="1"/>
            <x v="2"/>
            <x v="3"/>
          </reference>
          <reference field="28" defaultSubtotal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0"/>
  <sheetViews>
    <sheetView view="pageBreakPreview" zoomScaleNormal="90" zoomScaleSheetLayoutView="100" zoomScalePageLayoutView="0" workbookViewId="0" topLeftCell="A1">
      <pane xSplit="1" ySplit="9" topLeftCell="B19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75" sqref="A275:IV278"/>
    </sheetView>
  </sheetViews>
  <sheetFormatPr defaultColWidth="12.875" defaultRowHeight="12.75"/>
  <cols>
    <col min="1" max="1" width="3.75390625" style="7" customWidth="1"/>
    <col min="2" max="2" width="12.37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customWidth="1"/>
    <col min="11" max="11" width="8.25390625" style="5" customWidth="1"/>
    <col min="12" max="13" width="8.75390625" style="5" customWidth="1"/>
    <col min="14" max="15" width="10.75390625" style="54" customWidth="1"/>
    <col min="16" max="17" width="10.75390625" style="54" hidden="1" customWidth="1"/>
    <col min="18" max="18" width="10.75390625" style="54" customWidth="1"/>
    <col min="19" max="20" width="10.75390625" style="54" hidden="1" customWidth="1"/>
    <col min="21" max="21" width="10.75390625" style="54" customWidth="1"/>
    <col min="22" max="33" width="10.75390625" style="1" customWidth="1"/>
    <col min="34" max="16384" width="12.875" style="1" customWidth="1"/>
  </cols>
  <sheetData>
    <row r="1" spans="1:54" ht="18">
      <c r="A1" s="532" t="s">
        <v>634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4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12.75">
      <c r="A2" s="535" t="s">
        <v>431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32" ht="12.75" customHeight="1">
      <c r="A3" s="537" t="s">
        <v>53</v>
      </c>
      <c r="B3" s="540" t="s">
        <v>186</v>
      </c>
      <c r="C3" s="503" t="s">
        <v>183</v>
      </c>
      <c r="D3" s="543" t="s">
        <v>184</v>
      </c>
      <c r="E3" s="503" t="s">
        <v>48</v>
      </c>
      <c r="F3" s="507" t="s">
        <v>187</v>
      </c>
      <c r="G3" s="515" t="s">
        <v>74</v>
      </c>
      <c r="H3" s="515" t="s">
        <v>75</v>
      </c>
      <c r="I3" s="507" t="s">
        <v>73</v>
      </c>
      <c r="J3" s="510" t="s">
        <v>70</v>
      </c>
      <c r="K3" s="510" t="s">
        <v>566</v>
      </c>
      <c r="L3" s="513" t="s">
        <v>815</v>
      </c>
      <c r="M3" s="513"/>
      <c r="N3" s="520" t="s">
        <v>782</v>
      </c>
      <c r="O3" s="521"/>
      <c r="P3" s="526" t="s">
        <v>988</v>
      </c>
      <c r="Q3" s="526"/>
      <c r="R3" s="526"/>
      <c r="S3" s="526"/>
      <c r="T3" s="526"/>
      <c r="U3" s="527"/>
      <c r="V3" s="502" t="s">
        <v>62</v>
      </c>
      <c r="W3" s="502" t="s">
        <v>61</v>
      </c>
      <c r="X3" s="502" t="s">
        <v>200</v>
      </c>
      <c r="Y3" s="503" t="s">
        <v>736</v>
      </c>
      <c r="Z3" s="502" t="s">
        <v>298</v>
      </c>
      <c r="AA3" s="502" t="s">
        <v>144</v>
      </c>
      <c r="AB3" s="502" t="s">
        <v>26</v>
      </c>
      <c r="AC3" s="502" t="s">
        <v>277</v>
      </c>
      <c r="AD3" s="502" t="s">
        <v>200</v>
      </c>
      <c r="AE3" s="514" t="s">
        <v>9</v>
      </c>
      <c r="AF3" s="514" t="s">
        <v>312</v>
      </c>
    </row>
    <row r="4" spans="1:32" ht="12.75" customHeight="1">
      <c r="A4" s="538"/>
      <c r="B4" s="541"/>
      <c r="C4" s="504"/>
      <c r="D4" s="544"/>
      <c r="E4" s="504"/>
      <c r="F4" s="508"/>
      <c r="G4" s="516"/>
      <c r="H4" s="516"/>
      <c r="I4" s="508"/>
      <c r="J4" s="511"/>
      <c r="K4" s="511"/>
      <c r="L4" s="513"/>
      <c r="M4" s="513"/>
      <c r="N4" s="522"/>
      <c r="O4" s="523"/>
      <c r="P4" s="528"/>
      <c r="Q4" s="528"/>
      <c r="R4" s="528"/>
      <c r="S4" s="528"/>
      <c r="T4" s="528"/>
      <c r="U4" s="529"/>
      <c r="V4" s="502"/>
      <c r="W4" s="502"/>
      <c r="X4" s="502"/>
      <c r="Y4" s="504"/>
      <c r="Z4" s="502"/>
      <c r="AA4" s="502"/>
      <c r="AB4" s="502"/>
      <c r="AC4" s="502"/>
      <c r="AD4" s="502"/>
      <c r="AE4" s="514"/>
      <c r="AF4" s="514"/>
    </row>
    <row r="5" spans="1:32" ht="41.25" customHeight="1">
      <c r="A5" s="538"/>
      <c r="B5" s="541"/>
      <c r="C5" s="504"/>
      <c r="D5" s="544"/>
      <c r="E5" s="504"/>
      <c r="F5" s="508"/>
      <c r="G5" s="516"/>
      <c r="H5" s="516"/>
      <c r="I5" s="508"/>
      <c r="J5" s="511"/>
      <c r="K5" s="511"/>
      <c r="L5" s="513"/>
      <c r="M5" s="513"/>
      <c r="N5" s="524"/>
      <c r="O5" s="525"/>
      <c r="P5" s="530"/>
      <c r="Q5" s="530"/>
      <c r="R5" s="530"/>
      <c r="S5" s="530"/>
      <c r="T5" s="530"/>
      <c r="U5" s="531"/>
      <c r="V5" s="502"/>
      <c r="W5" s="502"/>
      <c r="X5" s="502"/>
      <c r="Y5" s="504"/>
      <c r="Z5" s="502"/>
      <c r="AA5" s="502"/>
      <c r="AB5" s="502"/>
      <c r="AC5" s="502"/>
      <c r="AD5" s="502"/>
      <c r="AE5" s="514"/>
      <c r="AF5" s="514"/>
    </row>
    <row r="6" spans="1:32" ht="12.75">
      <c r="A6" s="538"/>
      <c r="B6" s="541"/>
      <c r="C6" s="504"/>
      <c r="D6" s="544"/>
      <c r="E6" s="504"/>
      <c r="F6" s="508"/>
      <c r="G6" s="516"/>
      <c r="H6" s="516"/>
      <c r="I6" s="508"/>
      <c r="J6" s="511"/>
      <c r="K6" s="511"/>
      <c r="L6" s="84" t="s">
        <v>440</v>
      </c>
      <c r="M6" s="84" t="s">
        <v>219</v>
      </c>
      <c r="N6" s="518" t="s">
        <v>440</v>
      </c>
      <c r="O6" s="518" t="s">
        <v>219</v>
      </c>
      <c r="P6" s="514" t="s">
        <v>219</v>
      </c>
      <c r="Q6" s="514"/>
      <c r="R6" s="514"/>
      <c r="S6" s="514" t="s">
        <v>440</v>
      </c>
      <c r="T6" s="514"/>
      <c r="U6" s="514"/>
      <c r="V6" s="502"/>
      <c r="W6" s="502"/>
      <c r="X6" s="502"/>
      <c r="Y6" s="505"/>
      <c r="Z6" s="502"/>
      <c r="AA6" s="502"/>
      <c r="AB6" s="502"/>
      <c r="AC6" s="502"/>
      <c r="AD6" s="502"/>
      <c r="AE6" s="514"/>
      <c r="AF6" s="514"/>
    </row>
    <row r="7" spans="1:32" ht="21" customHeight="1">
      <c r="A7" s="539"/>
      <c r="B7" s="542"/>
      <c r="C7" s="505"/>
      <c r="D7" s="545"/>
      <c r="E7" s="505"/>
      <c r="F7" s="509"/>
      <c r="G7" s="517"/>
      <c r="H7" s="517"/>
      <c r="I7" s="509"/>
      <c r="J7" s="512"/>
      <c r="K7" s="512"/>
      <c r="L7" s="84"/>
      <c r="M7" s="84"/>
      <c r="N7" s="519"/>
      <c r="O7" s="519"/>
      <c r="P7" s="84" t="s">
        <v>989</v>
      </c>
      <c r="Q7" s="84" t="s">
        <v>1043</v>
      </c>
      <c r="R7" s="84" t="s">
        <v>1044</v>
      </c>
      <c r="S7" s="84" t="s">
        <v>989</v>
      </c>
      <c r="T7" s="84" t="s">
        <v>1043</v>
      </c>
      <c r="U7" s="84" t="s">
        <v>1044</v>
      </c>
      <c r="V7" s="23"/>
      <c r="W7" s="23"/>
      <c r="X7" s="23"/>
      <c r="Y7" s="195"/>
      <c r="Z7" s="23"/>
      <c r="AA7" s="23"/>
      <c r="AB7" s="23"/>
      <c r="AC7" s="23"/>
      <c r="AD7" s="23"/>
      <c r="AE7" s="84"/>
      <c r="AF7" s="84"/>
    </row>
    <row r="8" spans="1:32" ht="12" customHeight="1">
      <c r="A8" s="15">
        <v>1</v>
      </c>
      <c r="B8" s="20">
        <v>2</v>
      </c>
      <c r="C8" s="19">
        <v>3</v>
      </c>
      <c r="D8" s="19">
        <v>4</v>
      </c>
      <c r="E8" s="19" t="s">
        <v>966</v>
      </c>
      <c r="F8" s="19">
        <v>6</v>
      </c>
      <c r="G8" s="19">
        <v>7</v>
      </c>
      <c r="H8" s="19">
        <v>8</v>
      </c>
      <c r="I8" s="115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7">
        <v>24</v>
      </c>
      <c r="AF8" s="8"/>
    </row>
    <row r="9" spans="1:32" ht="51">
      <c r="A9" s="26" t="s">
        <v>53</v>
      </c>
      <c r="B9" s="24" t="s">
        <v>186</v>
      </c>
      <c r="C9" s="23" t="s">
        <v>183</v>
      </c>
      <c r="D9" s="31" t="s">
        <v>184</v>
      </c>
      <c r="E9" s="31" t="s">
        <v>48</v>
      </c>
      <c r="F9" s="27" t="s">
        <v>187</v>
      </c>
      <c r="G9" s="25" t="s">
        <v>74</v>
      </c>
      <c r="H9" s="25" t="s">
        <v>75</v>
      </c>
      <c r="I9" s="116" t="s">
        <v>73</v>
      </c>
      <c r="J9" s="28" t="s">
        <v>70</v>
      </c>
      <c r="K9" s="28" t="s">
        <v>27</v>
      </c>
      <c r="L9" s="84" t="s">
        <v>440</v>
      </c>
      <c r="M9" s="84" t="s">
        <v>219</v>
      </c>
      <c r="N9" s="52" t="s">
        <v>977</v>
      </c>
      <c r="O9" s="52" t="s">
        <v>978</v>
      </c>
      <c r="P9" s="84" t="s">
        <v>1045</v>
      </c>
      <c r="Q9" s="84" t="s">
        <v>1046</v>
      </c>
      <c r="R9" s="84" t="s">
        <v>1047</v>
      </c>
      <c r="S9" s="84" t="s">
        <v>1050</v>
      </c>
      <c r="T9" s="84" t="s">
        <v>1048</v>
      </c>
      <c r="U9" s="84" t="s">
        <v>1049</v>
      </c>
      <c r="V9" s="15" t="s">
        <v>62</v>
      </c>
      <c r="W9" s="15" t="s">
        <v>61</v>
      </c>
      <c r="X9" s="15" t="s">
        <v>200</v>
      </c>
      <c r="Y9" s="15" t="s">
        <v>736</v>
      </c>
      <c r="Z9" s="15" t="s">
        <v>298</v>
      </c>
      <c r="AA9" s="15" t="s">
        <v>145</v>
      </c>
      <c r="AB9" s="15" t="s">
        <v>26</v>
      </c>
      <c r="AC9" s="15" t="s">
        <v>277</v>
      </c>
      <c r="AD9" s="15" t="s">
        <v>116</v>
      </c>
      <c r="AE9" s="39" t="s">
        <v>130</v>
      </c>
      <c r="AF9" s="8" t="s">
        <v>312</v>
      </c>
    </row>
    <row r="10" spans="1:32" ht="38.25">
      <c r="A10" s="16"/>
      <c r="B10" s="10" t="s">
        <v>189</v>
      </c>
      <c r="C10" s="11" t="s">
        <v>188</v>
      </c>
      <c r="D10" s="22" t="s">
        <v>855</v>
      </c>
      <c r="E10" s="11" t="s">
        <v>856</v>
      </c>
      <c r="F10" s="11" t="s">
        <v>52</v>
      </c>
      <c r="G10" s="37" t="s">
        <v>928</v>
      </c>
      <c r="H10" s="37" t="s">
        <v>365</v>
      </c>
      <c r="I10" s="118" t="s">
        <v>190</v>
      </c>
      <c r="J10" s="65">
        <v>3</v>
      </c>
      <c r="K10" s="65"/>
      <c r="L10" s="65"/>
      <c r="M10" s="65"/>
      <c r="N10" s="51">
        <v>50</v>
      </c>
      <c r="O10" s="51">
        <f aca="true" t="shared" si="0" ref="O10:O20">N10/150</f>
        <v>0.3333333333333333</v>
      </c>
      <c r="P10" s="240"/>
      <c r="Q10" s="240"/>
      <c r="R10" s="240"/>
      <c r="S10" s="240"/>
      <c r="T10" s="240"/>
      <c r="U10" s="240"/>
      <c r="V10" s="9" t="s">
        <v>68</v>
      </c>
      <c r="W10" s="9" t="s">
        <v>63</v>
      </c>
      <c r="X10" s="9" t="s">
        <v>307</v>
      </c>
      <c r="Y10" s="96" t="s">
        <v>745</v>
      </c>
      <c r="Z10" s="9"/>
      <c r="AA10" s="9" t="s">
        <v>299</v>
      </c>
      <c r="AB10" s="9" t="s">
        <v>189</v>
      </c>
      <c r="AC10" s="9" t="s">
        <v>278</v>
      </c>
      <c r="AD10" s="8" t="s">
        <v>117</v>
      </c>
      <c r="AE10" s="8"/>
      <c r="AF10" s="8" t="s">
        <v>314</v>
      </c>
    </row>
    <row r="11" spans="1:32" ht="38.25">
      <c r="A11" s="149">
        <v>63</v>
      </c>
      <c r="B11" s="150" t="s">
        <v>189</v>
      </c>
      <c r="C11" s="151" t="s">
        <v>188</v>
      </c>
      <c r="D11" s="165"/>
      <c r="E11" s="151" t="s">
        <v>531</v>
      </c>
      <c r="F11" s="151" t="s">
        <v>198</v>
      </c>
      <c r="G11" s="153"/>
      <c r="H11" s="153"/>
      <c r="I11" s="167"/>
      <c r="J11" s="174"/>
      <c r="K11" s="175"/>
      <c r="L11" s="175"/>
      <c r="M11" s="175"/>
      <c r="N11" s="89"/>
      <c r="O11" s="51">
        <f t="shared" si="0"/>
        <v>0</v>
      </c>
      <c r="P11" s="51"/>
      <c r="Q11" s="51"/>
      <c r="R11" s="51"/>
      <c r="S11" s="51"/>
      <c r="T11" s="51"/>
      <c r="U11" s="51"/>
      <c r="V11" s="88" t="s">
        <v>68</v>
      </c>
      <c r="W11" s="88" t="s">
        <v>63</v>
      </c>
      <c r="X11" s="9" t="s">
        <v>307</v>
      </c>
      <c r="Y11" s="235" t="s">
        <v>745</v>
      </c>
      <c r="Z11" s="88" t="s">
        <v>299</v>
      </c>
      <c r="AA11" s="9" t="s">
        <v>299</v>
      </c>
      <c r="AB11" s="9" t="s">
        <v>189</v>
      </c>
      <c r="AC11" s="9" t="s">
        <v>278</v>
      </c>
      <c r="AD11" s="8" t="s">
        <v>117</v>
      </c>
      <c r="AE11" s="170"/>
      <c r="AF11" s="8"/>
    </row>
    <row r="12" spans="1:32" ht="38.25">
      <c r="A12" s="16">
        <v>192</v>
      </c>
      <c r="B12" s="71" t="s">
        <v>192</v>
      </c>
      <c r="C12" s="11" t="s">
        <v>191</v>
      </c>
      <c r="D12" s="77" t="s">
        <v>549</v>
      </c>
      <c r="E12" s="11" t="s">
        <v>550</v>
      </c>
      <c r="F12" s="11" t="s">
        <v>198</v>
      </c>
      <c r="G12" s="37" t="s">
        <v>551</v>
      </c>
      <c r="H12" s="37" t="s">
        <v>490</v>
      </c>
      <c r="I12" s="119" t="s">
        <v>190</v>
      </c>
      <c r="J12" s="79">
        <v>300</v>
      </c>
      <c r="K12" s="134">
        <v>300000000</v>
      </c>
      <c r="L12" s="134">
        <v>31203740674.541</v>
      </c>
      <c r="M12" s="134">
        <v>256325000</v>
      </c>
      <c r="N12" s="51">
        <v>4900</v>
      </c>
      <c r="O12" s="51">
        <f t="shared" si="0"/>
        <v>32.666666666666664</v>
      </c>
      <c r="P12" s="51"/>
      <c r="Q12" s="51"/>
      <c r="R12" s="51"/>
      <c r="S12" s="51"/>
      <c r="T12" s="51"/>
      <c r="U12" s="51"/>
      <c r="V12" s="9" t="s">
        <v>94</v>
      </c>
      <c r="W12" s="9" t="s">
        <v>43</v>
      </c>
      <c r="X12" s="9" t="s">
        <v>311</v>
      </c>
      <c r="Y12" s="105" t="s">
        <v>745</v>
      </c>
      <c r="Z12" s="9" t="s">
        <v>299</v>
      </c>
      <c r="AA12" s="9" t="s">
        <v>299</v>
      </c>
      <c r="AB12" s="9" t="s">
        <v>571</v>
      </c>
      <c r="AC12" s="88" t="s">
        <v>278</v>
      </c>
      <c r="AD12" s="8" t="s">
        <v>117</v>
      </c>
      <c r="AE12" s="8"/>
      <c r="AF12" s="8"/>
    </row>
    <row r="13" spans="1:32" ht="38.25">
      <c r="A13" s="16">
        <v>234</v>
      </c>
      <c r="B13" s="10" t="s">
        <v>194</v>
      </c>
      <c r="C13" s="11" t="s">
        <v>191</v>
      </c>
      <c r="D13" s="33" t="s">
        <v>11</v>
      </c>
      <c r="E13" s="11" t="s">
        <v>259</v>
      </c>
      <c r="F13" s="11" t="s">
        <v>214</v>
      </c>
      <c r="G13" s="37" t="s">
        <v>271</v>
      </c>
      <c r="H13" s="37" t="s">
        <v>233</v>
      </c>
      <c r="I13" s="128" t="s">
        <v>195</v>
      </c>
      <c r="J13" s="46">
        <v>49400000</v>
      </c>
      <c r="K13" s="94">
        <v>68705026.11062196</v>
      </c>
      <c r="L13" s="134">
        <v>4286404997.611</v>
      </c>
      <c r="M13" s="134">
        <v>35210931.038</v>
      </c>
      <c r="N13" s="51">
        <v>2300</v>
      </c>
      <c r="O13" s="51">
        <f t="shared" si="0"/>
        <v>15.333333333333334</v>
      </c>
      <c r="P13" s="227" t="s">
        <v>723</v>
      </c>
      <c r="Q13" s="227">
        <v>281919.244</v>
      </c>
      <c r="R13" s="227">
        <f>SUM(P13:Q13)</f>
        <v>281919.244</v>
      </c>
      <c r="S13" s="230" t="s">
        <v>723</v>
      </c>
      <c r="T13" s="230">
        <v>45107078.992</v>
      </c>
      <c r="U13" s="231">
        <f>SUM(S13:T13)</f>
        <v>45107078.992</v>
      </c>
      <c r="V13" s="9" t="s">
        <v>68</v>
      </c>
      <c r="W13" s="9" t="s">
        <v>63</v>
      </c>
      <c r="X13" s="9" t="s">
        <v>307</v>
      </c>
      <c r="Y13" s="105" t="s">
        <v>745</v>
      </c>
      <c r="Z13" s="9" t="s">
        <v>299</v>
      </c>
      <c r="AA13" s="9" t="s">
        <v>299</v>
      </c>
      <c r="AB13" s="9" t="s">
        <v>571</v>
      </c>
      <c r="AC13" s="88" t="s">
        <v>278</v>
      </c>
      <c r="AD13" s="8" t="s">
        <v>117</v>
      </c>
      <c r="AE13" s="8"/>
      <c r="AF13" s="8"/>
    </row>
    <row r="14" spans="1:32" ht="38.25">
      <c r="A14" s="16"/>
      <c r="B14" s="10" t="s">
        <v>194</v>
      </c>
      <c r="C14" s="11" t="s">
        <v>191</v>
      </c>
      <c r="D14" s="42" t="s">
        <v>832</v>
      </c>
      <c r="E14" s="110" t="s">
        <v>834</v>
      </c>
      <c r="F14" s="11" t="s">
        <v>198</v>
      </c>
      <c r="G14" s="136" t="s">
        <v>835</v>
      </c>
      <c r="H14" s="136" t="s">
        <v>490</v>
      </c>
      <c r="I14" s="163" t="s">
        <v>195</v>
      </c>
      <c r="J14" s="134">
        <v>137600000</v>
      </c>
      <c r="K14" s="227">
        <v>191372704.3081292</v>
      </c>
      <c r="L14" s="134">
        <v>23561095441.646</v>
      </c>
      <c r="M14" s="134">
        <v>193544032.175</v>
      </c>
      <c r="N14" s="51">
        <v>5320</v>
      </c>
      <c r="O14" s="51">
        <f t="shared" si="0"/>
        <v>35.46666666666667</v>
      </c>
      <c r="P14" s="240"/>
      <c r="Q14" s="240"/>
      <c r="R14" s="240"/>
      <c r="S14" s="240"/>
      <c r="T14" s="240"/>
      <c r="U14" s="240"/>
      <c r="V14" s="13" t="s">
        <v>94</v>
      </c>
      <c r="W14" s="9" t="s">
        <v>43</v>
      </c>
      <c r="X14" s="9" t="s">
        <v>311</v>
      </c>
      <c r="Y14" s="105" t="s">
        <v>745</v>
      </c>
      <c r="Z14" s="9"/>
      <c r="AA14" s="9" t="s">
        <v>299</v>
      </c>
      <c r="AB14" s="9" t="s">
        <v>571</v>
      </c>
      <c r="AC14" s="88" t="s">
        <v>278</v>
      </c>
      <c r="AD14" s="8" t="s">
        <v>117</v>
      </c>
      <c r="AE14" s="8"/>
      <c r="AF14" s="8" t="s">
        <v>313</v>
      </c>
    </row>
    <row r="15" spans="1:32" ht="38.25">
      <c r="A15" s="16"/>
      <c r="B15" s="10" t="s">
        <v>89</v>
      </c>
      <c r="C15" s="11" t="s">
        <v>188</v>
      </c>
      <c r="D15" s="22"/>
      <c r="E15" s="312" t="s">
        <v>891</v>
      </c>
      <c r="F15" s="11" t="s">
        <v>256</v>
      </c>
      <c r="G15" s="139"/>
      <c r="H15" s="139"/>
      <c r="I15" s="125"/>
      <c r="J15" s="313"/>
      <c r="K15" s="58"/>
      <c r="L15" s="58"/>
      <c r="M15" s="58"/>
      <c r="N15" s="51"/>
      <c r="O15" s="51">
        <f t="shared" si="0"/>
        <v>0</v>
      </c>
      <c r="P15" s="240"/>
      <c r="Q15" s="240"/>
      <c r="R15" s="240"/>
      <c r="S15" s="240"/>
      <c r="T15" s="240"/>
      <c r="U15" s="240"/>
      <c r="V15" s="9" t="s">
        <v>68</v>
      </c>
      <c r="W15" s="9" t="s">
        <v>63</v>
      </c>
      <c r="X15" s="9" t="s">
        <v>311</v>
      </c>
      <c r="Y15" s="105" t="s">
        <v>745</v>
      </c>
      <c r="Z15" s="88" t="s">
        <v>299</v>
      </c>
      <c r="AA15" s="88" t="s">
        <v>299</v>
      </c>
      <c r="AB15" s="9" t="s">
        <v>89</v>
      </c>
      <c r="AC15" s="9" t="s">
        <v>279</v>
      </c>
      <c r="AD15" s="8" t="s">
        <v>117</v>
      </c>
      <c r="AE15" s="8"/>
      <c r="AF15" s="8"/>
    </row>
    <row r="16" spans="1:32" ht="38.25">
      <c r="A16" s="16">
        <v>295</v>
      </c>
      <c r="B16" s="10" t="s">
        <v>10</v>
      </c>
      <c r="C16" s="11" t="s">
        <v>188</v>
      </c>
      <c r="D16" s="42" t="s">
        <v>829</v>
      </c>
      <c r="E16" s="41" t="s">
        <v>151</v>
      </c>
      <c r="F16" s="11" t="s">
        <v>214</v>
      </c>
      <c r="G16" s="37" t="s">
        <v>596</v>
      </c>
      <c r="H16" s="37" t="s">
        <v>135</v>
      </c>
      <c r="I16" s="117" t="s">
        <v>190</v>
      </c>
      <c r="J16" s="134">
        <v>5000000</v>
      </c>
      <c r="K16" s="134">
        <v>5000000</v>
      </c>
      <c r="L16" s="134">
        <v>305555014.505</v>
      </c>
      <c r="M16" s="134">
        <v>2510000</v>
      </c>
      <c r="N16" s="51">
        <v>433.37</v>
      </c>
      <c r="O16" s="51">
        <f t="shared" si="0"/>
        <v>2.8891333333333336</v>
      </c>
      <c r="P16" s="51"/>
      <c r="Q16" s="51"/>
      <c r="R16" s="51"/>
      <c r="S16" s="51"/>
      <c r="T16" s="51"/>
      <c r="U16" s="51"/>
      <c r="V16" s="9" t="s">
        <v>68</v>
      </c>
      <c r="W16" s="9" t="s">
        <v>63</v>
      </c>
      <c r="X16" s="9" t="s">
        <v>307</v>
      </c>
      <c r="Y16" s="105" t="s">
        <v>745</v>
      </c>
      <c r="Z16" s="9" t="s">
        <v>299</v>
      </c>
      <c r="AA16" s="9" t="s">
        <v>299</v>
      </c>
      <c r="AB16" s="9" t="s">
        <v>571</v>
      </c>
      <c r="AC16" s="88" t="s">
        <v>278</v>
      </c>
      <c r="AD16" s="8" t="s">
        <v>117</v>
      </c>
      <c r="AE16" s="8"/>
      <c r="AF16" s="8"/>
    </row>
    <row r="17" spans="1:32" ht="38.25">
      <c r="A17" s="16">
        <v>90</v>
      </c>
      <c r="B17" s="10" t="s">
        <v>42</v>
      </c>
      <c r="C17" s="11" t="s">
        <v>191</v>
      </c>
      <c r="D17" s="22"/>
      <c r="E17" s="71" t="s">
        <v>572</v>
      </c>
      <c r="F17" s="8" t="s">
        <v>627</v>
      </c>
      <c r="G17" s="37"/>
      <c r="H17" s="37"/>
      <c r="I17" s="117"/>
      <c r="J17" s="80"/>
      <c r="K17" s="300"/>
      <c r="L17" s="80"/>
      <c r="M17" s="80"/>
      <c r="N17" s="51">
        <v>450000</v>
      </c>
      <c r="O17" s="51">
        <f t="shared" si="0"/>
        <v>3000</v>
      </c>
      <c r="P17" s="51"/>
      <c r="Q17" s="51"/>
      <c r="R17" s="51"/>
      <c r="S17" s="51"/>
      <c r="T17" s="51"/>
      <c r="U17" s="51"/>
      <c r="V17" s="9" t="s">
        <v>42</v>
      </c>
      <c r="W17" s="9" t="s">
        <v>43</v>
      </c>
      <c r="X17" s="9" t="s">
        <v>311</v>
      </c>
      <c r="Y17" s="96" t="s">
        <v>746</v>
      </c>
      <c r="Z17" s="9" t="s">
        <v>300</v>
      </c>
      <c r="AA17" s="9" t="s">
        <v>300</v>
      </c>
      <c r="AB17" s="9" t="s">
        <v>42</v>
      </c>
      <c r="AC17" s="9" t="s">
        <v>42</v>
      </c>
      <c r="AD17" s="8" t="s">
        <v>117</v>
      </c>
      <c r="AE17" s="8"/>
      <c r="AF17" s="8"/>
    </row>
    <row r="18" spans="1:32" ht="38.25">
      <c r="A18" s="16"/>
      <c r="B18" s="10" t="s">
        <v>956</v>
      </c>
      <c r="C18" s="11" t="s">
        <v>191</v>
      </c>
      <c r="D18" s="35" t="s">
        <v>957</v>
      </c>
      <c r="E18" s="71" t="s">
        <v>958</v>
      </c>
      <c r="F18" s="8" t="s">
        <v>627</v>
      </c>
      <c r="G18" s="95" t="s">
        <v>959</v>
      </c>
      <c r="H18" s="95" t="s">
        <v>960</v>
      </c>
      <c r="I18" s="123" t="s">
        <v>190</v>
      </c>
      <c r="J18" s="79">
        <v>2000</v>
      </c>
      <c r="K18" s="226"/>
      <c r="L18" s="134"/>
      <c r="M18" s="134"/>
      <c r="N18" s="51">
        <v>0</v>
      </c>
      <c r="O18" s="51">
        <f t="shared" si="0"/>
        <v>0</v>
      </c>
      <c r="P18" s="51"/>
      <c r="Q18" s="51"/>
      <c r="R18" s="51"/>
      <c r="S18" s="51"/>
      <c r="T18" s="51"/>
      <c r="U18" s="51"/>
      <c r="V18" s="13" t="s">
        <v>94</v>
      </c>
      <c r="W18" s="9" t="s">
        <v>43</v>
      </c>
      <c r="X18" s="9" t="s">
        <v>311</v>
      </c>
      <c r="Y18" s="105" t="s">
        <v>746</v>
      </c>
      <c r="Z18" s="9"/>
      <c r="AA18" s="9" t="s">
        <v>300</v>
      </c>
      <c r="AB18" s="9"/>
      <c r="AC18" s="10" t="s">
        <v>956</v>
      </c>
      <c r="AD18" s="8" t="s">
        <v>117</v>
      </c>
      <c r="AE18" s="110"/>
      <c r="AF18" s="8"/>
    </row>
    <row r="19" spans="1:32" ht="38.25">
      <c r="A19" s="16"/>
      <c r="B19" s="10" t="s">
        <v>1059</v>
      </c>
      <c r="C19" s="11" t="s">
        <v>191</v>
      </c>
      <c r="D19" s="35" t="s">
        <v>1060</v>
      </c>
      <c r="E19" s="71" t="s">
        <v>1061</v>
      </c>
      <c r="F19" s="8" t="s">
        <v>627</v>
      </c>
      <c r="G19" s="95" t="s">
        <v>1062</v>
      </c>
      <c r="H19" s="95" t="s">
        <v>731</v>
      </c>
      <c r="I19" s="117" t="s">
        <v>190</v>
      </c>
      <c r="J19" s="79">
        <v>150</v>
      </c>
      <c r="K19" s="226"/>
      <c r="L19" s="134"/>
      <c r="M19" s="134"/>
      <c r="N19" s="51">
        <v>0</v>
      </c>
      <c r="O19" s="51">
        <f t="shared" si="0"/>
        <v>0</v>
      </c>
      <c r="P19" s="227" t="s">
        <v>723</v>
      </c>
      <c r="Q19" s="227">
        <v>148191919</v>
      </c>
      <c r="R19" s="227">
        <f>SUM(P19:Q19)</f>
        <v>148191919</v>
      </c>
      <c r="S19" s="230" t="s">
        <v>723</v>
      </c>
      <c r="T19" s="230">
        <v>23710707040</v>
      </c>
      <c r="U19" s="231">
        <f>SUM(S19:T19)</f>
        <v>23710707040</v>
      </c>
      <c r="V19" s="13" t="s">
        <v>94</v>
      </c>
      <c r="W19" s="9" t="s">
        <v>43</v>
      </c>
      <c r="X19" s="9"/>
      <c r="Y19" s="105" t="s">
        <v>746</v>
      </c>
      <c r="Z19" s="9"/>
      <c r="AA19" s="9"/>
      <c r="AB19" s="9"/>
      <c r="AC19" s="9" t="s">
        <v>735</v>
      </c>
      <c r="AD19" s="8" t="s">
        <v>117</v>
      </c>
      <c r="AE19" s="110"/>
      <c r="AF19" s="8"/>
    </row>
    <row r="20" spans="1:32" ht="38.25">
      <c r="A20" s="16">
        <v>115</v>
      </c>
      <c r="B20" s="71" t="s">
        <v>995</v>
      </c>
      <c r="C20" s="11" t="s">
        <v>191</v>
      </c>
      <c r="D20" s="35" t="s">
        <v>993</v>
      </c>
      <c r="E20" s="71" t="s">
        <v>673</v>
      </c>
      <c r="F20" s="8" t="s">
        <v>627</v>
      </c>
      <c r="G20" s="73" t="s">
        <v>994</v>
      </c>
      <c r="H20" s="73" t="s">
        <v>672</v>
      </c>
      <c r="I20" s="123" t="s">
        <v>190</v>
      </c>
      <c r="J20" s="94">
        <v>325000000</v>
      </c>
      <c r="K20" s="193">
        <v>325000000</v>
      </c>
      <c r="L20" s="79"/>
      <c r="M20" s="79"/>
      <c r="N20" s="51">
        <v>300000</v>
      </c>
      <c r="O20" s="51">
        <f t="shared" si="0"/>
        <v>2000</v>
      </c>
      <c r="P20" s="196">
        <v>123312500</v>
      </c>
      <c r="Q20" s="196" t="s">
        <v>723</v>
      </c>
      <c r="R20" s="196">
        <f>SUM(P20:Q20)</f>
        <v>123312500</v>
      </c>
      <c r="S20" s="204">
        <v>19884141867.99</v>
      </c>
      <c r="T20" s="204" t="s">
        <v>723</v>
      </c>
      <c r="U20" s="203">
        <f>SUM(S20:T20)</f>
        <v>19884141867.99</v>
      </c>
      <c r="V20" s="13" t="s">
        <v>94</v>
      </c>
      <c r="W20" s="9" t="s">
        <v>43</v>
      </c>
      <c r="X20" s="9" t="s">
        <v>311</v>
      </c>
      <c r="Y20" s="105" t="s">
        <v>746</v>
      </c>
      <c r="Z20" s="9"/>
      <c r="AA20" s="9" t="s">
        <v>300</v>
      </c>
      <c r="AB20" s="9" t="s">
        <v>735</v>
      </c>
      <c r="AC20" s="9" t="s">
        <v>735</v>
      </c>
      <c r="AD20" s="8" t="s">
        <v>117</v>
      </c>
      <c r="AE20" s="8"/>
      <c r="AF20" s="8"/>
    </row>
    <row r="21" spans="1:32" ht="38.25">
      <c r="A21" s="16"/>
      <c r="B21" s="71" t="s">
        <v>1007</v>
      </c>
      <c r="C21" s="71" t="s">
        <v>191</v>
      </c>
      <c r="D21" s="35" t="s">
        <v>1008</v>
      </c>
      <c r="E21" s="71" t="s">
        <v>1009</v>
      </c>
      <c r="F21" s="8" t="s">
        <v>627</v>
      </c>
      <c r="G21" s="95" t="s">
        <v>1010</v>
      </c>
      <c r="H21" s="95" t="s">
        <v>672</v>
      </c>
      <c r="I21" s="123" t="s">
        <v>190</v>
      </c>
      <c r="J21" s="94">
        <v>250000000</v>
      </c>
      <c r="K21" s="94">
        <v>250000000</v>
      </c>
      <c r="L21" s="79"/>
      <c r="M21" s="79"/>
      <c r="N21" s="51"/>
      <c r="O21" s="51"/>
      <c r="P21" s="196">
        <v>50000000</v>
      </c>
      <c r="Q21" s="196" t="s">
        <v>723</v>
      </c>
      <c r="R21" s="196">
        <f>SUM(P21:Q21)</f>
        <v>50000000</v>
      </c>
      <c r="S21" s="204">
        <v>8062500504</v>
      </c>
      <c r="T21" s="204" t="s">
        <v>723</v>
      </c>
      <c r="U21" s="203">
        <f>SUM(S21:T21)</f>
        <v>8062500504</v>
      </c>
      <c r="V21" s="13" t="s">
        <v>94</v>
      </c>
      <c r="W21" s="9" t="s">
        <v>43</v>
      </c>
      <c r="X21" s="9"/>
      <c r="Y21" s="9" t="s">
        <v>746</v>
      </c>
      <c r="Z21" s="9"/>
      <c r="AA21" s="9"/>
      <c r="AB21" s="9"/>
      <c r="AC21" s="9" t="s">
        <v>735</v>
      </c>
      <c r="AD21" s="8" t="s">
        <v>117</v>
      </c>
      <c r="AE21" s="8"/>
      <c r="AF21" s="8"/>
    </row>
    <row r="22" spans="1:32" ht="38.25">
      <c r="A22" s="16"/>
      <c r="B22" s="71" t="s">
        <v>635</v>
      </c>
      <c r="C22" s="11" t="s">
        <v>191</v>
      </c>
      <c r="D22" s="35" t="s">
        <v>900</v>
      </c>
      <c r="E22" s="71" t="s">
        <v>901</v>
      </c>
      <c r="F22" s="8" t="s">
        <v>627</v>
      </c>
      <c r="G22" s="95" t="s">
        <v>788</v>
      </c>
      <c r="H22" s="95" t="s">
        <v>708</v>
      </c>
      <c r="I22" s="123" t="s">
        <v>190</v>
      </c>
      <c r="J22" s="94">
        <v>40000000</v>
      </c>
      <c r="K22" s="94">
        <v>40000000</v>
      </c>
      <c r="L22" s="79"/>
      <c r="M22" s="79"/>
      <c r="N22" s="51"/>
      <c r="O22" s="51">
        <f aca="true" t="shared" si="1" ref="O22:O30">N22/150</f>
        <v>0</v>
      </c>
      <c r="P22" s="51"/>
      <c r="Q22" s="51"/>
      <c r="R22" s="51"/>
      <c r="S22" s="51"/>
      <c r="T22" s="51"/>
      <c r="U22" s="51"/>
      <c r="V22" s="13" t="s">
        <v>94</v>
      </c>
      <c r="W22" s="9" t="s">
        <v>43</v>
      </c>
      <c r="X22" s="9" t="s">
        <v>311</v>
      </c>
      <c r="Y22" s="105" t="s">
        <v>746</v>
      </c>
      <c r="Z22" s="9"/>
      <c r="AA22" s="9" t="s">
        <v>300</v>
      </c>
      <c r="AB22" s="9" t="s">
        <v>735</v>
      </c>
      <c r="AC22" s="9" t="s">
        <v>278</v>
      </c>
      <c r="AD22" s="8" t="s">
        <v>117</v>
      </c>
      <c r="AE22" s="8"/>
      <c r="AF22" s="8"/>
    </row>
    <row r="23" spans="1:32" ht="34.5" customHeight="1">
      <c r="A23" s="16">
        <v>203</v>
      </c>
      <c r="B23" s="10" t="s">
        <v>194</v>
      </c>
      <c r="C23" s="11" t="s">
        <v>191</v>
      </c>
      <c r="D23" s="42" t="s">
        <v>504</v>
      </c>
      <c r="E23" s="43" t="s">
        <v>379</v>
      </c>
      <c r="F23" s="11" t="s">
        <v>229</v>
      </c>
      <c r="G23" s="37" t="s">
        <v>459</v>
      </c>
      <c r="H23" s="37" t="s">
        <v>325</v>
      </c>
      <c r="I23" s="126" t="s">
        <v>195</v>
      </c>
      <c r="J23" s="78">
        <v>74.4</v>
      </c>
      <c r="K23" s="94">
        <v>103474776.16660473</v>
      </c>
      <c r="L23" s="134">
        <v>8182678296.585</v>
      </c>
      <c r="M23" s="134">
        <v>67217101.829</v>
      </c>
      <c r="N23" s="51">
        <v>3606.2</v>
      </c>
      <c r="O23" s="51">
        <f t="shared" si="1"/>
        <v>24.04133333333333</v>
      </c>
      <c r="P23" s="227">
        <v>5135933.017</v>
      </c>
      <c r="Q23" s="227">
        <v>749339.997</v>
      </c>
      <c r="R23" s="227">
        <f>SUM(P23:Q23)</f>
        <v>5885273.014</v>
      </c>
      <c r="S23" s="230">
        <v>814816174.792</v>
      </c>
      <c r="T23" s="230">
        <v>118620510.145</v>
      </c>
      <c r="U23" s="231">
        <f>SUM(S23:T23)</f>
        <v>933436684.937</v>
      </c>
      <c r="V23" s="13" t="s">
        <v>94</v>
      </c>
      <c r="W23" s="9" t="s">
        <v>43</v>
      </c>
      <c r="X23" s="9" t="s">
        <v>311</v>
      </c>
      <c r="Y23" s="105" t="s">
        <v>746</v>
      </c>
      <c r="Z23" s="9" t="s">
        <v>301</v>
      </c>
      <c r="AA23" s="9" t="s">
        <v>301</v>
      </c>
      <c r="AB23" s="9" t="s">
        <v>571</v>
      </c>
      <c r="AC23" s="88" t="s">
        <v>278</v>
      </c>
      <c r="AD23" s="8" t="s">
        <v>117</v>
      </c>
      <c r="AE23" s="8"/>
      <c r="AF23" s="8"/>
    </row>
    <row r="24" spans="1:32" s="90" customFormat="1" ht="38.25">
      <c r="A24" s="16">
        <v>208</v>
      </c>
      <c r="B24" s="10" t="s">
        <v>194</v>
      </c>
      <c r="C24" s="11" t="s">
        <v>191</v>
      </c>
      <c r="D24" s="42" t="s">
        <v>838</v>
      </c>
      <c r="E24" s="43" t="s">
        <v>556</v>
      </c>
      <c r="F24" s="8" t="s">
        <v>627</v>
      </c>
      <c r="G24" s="136" t="s">
        <v>839</v>
      </c>
      <c r="H24" s="136" t="s">
        <v>490</v>
      </c>
      <c r="I24" s="163" t="s">
        <v>195</v>
      </c>
      <c r="J24" s="134">
        <v>99600000</v>
      </c>
      <c r="K24" s="94">
        <v>138522684.22303537</v>
      </c>
      <c r="L24" s="134">
        <v>9988389278.209</v>
      </c>
      <c r="M24" s="134">
        <v>82050223.031</v>
      </c>
      <c r="N24" s="51">
        <v>4500</v>
      </c>
      <c r="O24" s="51">
        <f t="shared" si="1"/>
        <v>30</v>
      </c>
      <c r="P24" s="51"/>
      <c r="Q24" s="51"/>
      <c r="R24" s="51"/>
      <c r="S24" s="51"/>
      <c r="T24" s="51"/>
      <c r="U24" s="51"/>
      <c r="V24" s="13" t="s">
        <v>94</v>
      </c>
      <c r="W24" s="9" t="s">
        <v>43</v>
      </c>
      <c r="X24" s="9" t="s">
        <v>311</v>
      </c>
      <c r="Y24" s="105" t="s">
        <v>746</v>
      </c>
      <c r="Z24" s="9" t="s">
        <v>300</v>
      </c>
      <c r="AA24" s="9" t="s">
        <v>300</v>
      </c>
      <c r="AB24" s="9" t="s">
        <v>571</v>
      </c>
      <c r="AC24" s="88" t="s">
        <v>278</v>
      </c>
      <c r="AD24" s="8" t="s">
        <v>117</v>
      </c>
      <c r="AE24" s="8"/>
      <c r="AF24" s="8" t="s">
        <v>314</v>
      </c>
    </row>
    <row r="25" spans="1:32" s="90" customFormat="1" ht="38.25">
      <c r="A25" s="16">
        <v>1</v>
      </c>
      <c r="B25" s="10" t="s">
        <v>57</v>
      </c>
      <c r="C25" s="11" t="s">
        <v>191</v>
      </c>
      <c r="D25" s="42" t="s">
        <v>698</v>
      </c>
      <c r="E25" s="41" t="s">
        <v>699</v>
      </c>
      <c r="F25" s="8" t="s">
        <v>627</v>
      </c>
      <c r="G25" s="95" t="s">
        <v>700</v>
      </c>
      <c r="H25" s="95" t="s">
        <v>674</v>
      </c>
      <c r="I25" s="117" t="s">
        <v>190</v>
      </c>
      <c r="J25" s="94">
        <v>282500000</v>
      </c>
      <c r="K25" s="58"/>
      <c r="L25" s="58"/>
      <c r="M25" s="58"/>
      <c r="N25" s="51"/>
      <c r="O25" s="51">
        <f t="shared" si="1"/>
        <v>0</v>
      </c>
      <c r="P25" s="240"/>
      <c r="Q25" s="240"/>
      <c r="R25" s="240"/>
      <c r="S25" s="240"/>
      <c r="T25" s="240"/>
      <c r="U25" s="240"/>
      <c r="V25" s="50" t="s">
        <v>58</v>
      </c>
      <c r="W25" s="9" t="s">
        <v>43</v>
      </c>
      <c r="X25" s="9" t="s">
        <v>311</v>
      </c>
      <c r="Y25" s="105" t="s">
        <v>746</v>
      </c>
      <c r="Z25" s="9"/>
      <c r="AA25" s="9" t="s">
        <v>300</v>
      </c>
      <c r="AB25" s="9" t="s">
        <v>147</v>
      </c>
      <c r="AC25" s="88" t="s">
        <v>278</v>
      </c>
      <c r="AD25" s="8" t="s">
        <v>117</v>
      </c>
      <c r="AE25" s="8"/>
      <c r="AF25" s="8"/>
    </row>
    <row r="26" spans="1:32" ht="38.25">
      <c r="A26" s="16">
        <v>2</v>
      </c>
      <c r="B26" s="10" t="s">
        <v>57</v>
      </c>
      <c r="C26" s="11" t="s">
        <v>191</v>
      </c>
      <c r="D26" s="42" t="s">
        <v>532</v>
      </c>
      <c r="E26" s="41" t="s">
        <v>308</v>
      </c>
      <c r="F26" s="8" t="s">
        <v>627</v>
      </c>
      <c r="G26" s="95" t="s">
        <v>732</v>
      </c>
      <c r="H26" s="95" t="s">
        <v>717</v>
      </c>
      <c r="I26" s="117" t="s">
        <v>190</v>
      </c>
      <c r="J26" s="94">
        <v>100000000</v>
      </c>
      <c r="K26" s="12"/>
      <c r="L26" s="12"/>
      <c r="M26" s="12"/>
      <c r="N26" s="51"/>
      <c r="O26" s="51">
        <f t="shared" si="1"/>
        <v>0</v>
      </c>
      <c r="P26" s="51"/>
      <c r="Q26" s="51"/>
      <c r="R26" s="51"/>
      <c r="S26" s="51"/>
      <c r="T26" s="51"/>
      <c r="U26" s="51"/>
      <c r="V26" s="50" t="s">
        <v>58</v>
      </c>
      <c r="W26" s="9" t="s">
        <v>43</v>
      </c>
      <c r="X26" s="9" t="s">
        <v>311</v>
      </c>
      <c r="Y26" s="105" t="s">
        <v>746</v>
      </c>
      <c r="Z26" s="9" t="s">
        <v>300</v>
      </c>
      <c r="AA26" s="9" t="s">
        <v>300</v>
      </c>
      <c r="AB26" s="9" t="s">
        <v>147</v>
      </c>
      <c r="AC26" s="88" t="s">
        <v>278</v>
      </c>
      <c r="AD26" s="8" t="s">
        <v>117</v>
      </c>
      <c r="AE26" s="8"/>
      <c r="AF26" s="8"/>
    </row>
    <row r="27" spans="1:32" ht="38.25">
      <c r="A27" s="16">
        <v>3</v>
      </c>
      <c r="B27" s="10" t="s">
        <v>57</v>
      </c>
      <c r="C27" s="11" t="s">
        <v>191</v>
      </c>
      <c r="D27" s="42" t="s">
        <v>719</v>
      </c>
      <c r="E27" s="41" t="s">
        <v>308</v>
      </c>
      <c r="F27" s="8" t="s">
        <v>627</v>
      </c>
      <c r="G27" s="37"/>
      <c r="H27" s="37"/>
      <c r="I27" s="117"/>
      <c r="K27" s="12"/>
      <c r="L27" s="12"/>
      <c r="M27" s="12"/>
      <c r="N27" s="51"/>
      <c r="O27" s="51">
        <f t="shared" si="1"/>
        <v>0</v>
      </c>
      <c r="P27" s="51"/>
      <c r="Q27" s="51"/>
      <c r="R27" s="51"/>
      <c r="S27" s="51"/>
      <c r="T27" s="51"/>
      <c r="U27" s="51"/>
      <c r="V27" s="50" t="s">
        <v>58</v>
      </c>
      <c r="W27" s="9" t="s">
        <v>43</v>
      </c>
      <c r="X27" s="9" t="s">
        <v>311</v>
      </c>
      <c r="Y27" s="105" t="s">
        <v>746</v>
      </c>
      <c r="Z27" s="9"/>
      <c r="AA27" s="9" t="s">
        <v>300</v>
      </c>
      <c r="AB27" s="9" t="s">
        <v>147</v>
      </c>
      <c r="AC27" s="88" t="s">
        <v>278</v>
      </c>
      <c r="AD27" s="8" t="s">
        <v>117</v>
      </c>
      <c r="AE27" s="8"/>
      <c r="AF27" s="8"/>
    </row>
    <row r="28" spans="1:32" ht="38.25">
      <c r="A28" s="16">
        <v>4</v>
      </c>
      <c r="B28" s="10" t="s">
        <v>57</v>
      </c>
      <c r="C28" s="11" t="s">
        <v>191</v>
      </c>
      <c r="D28" s="42" t="s">
        <v>935</v>
      </c>
      <c r="E28" s="41" t="s">
        <v>308</v>
      </c>
      <c r="F28" s="8" t="s">
        <v>627</v>
      </c>
      <c r="G28" s="37"/>
      <c r="H28" s="37"/>
      <c r="I28" s="117"/>
      <c r="K28" s="12"/>
      <c r="L28" s="12"/>
      <c r="M28" s="12"/>
      <c r="N28" s="51"/>
      <c r="O28" s="51">
        <f t="shared" si="1"/>
        <v>0</v>
      </c>
      <c r="P28" s="196">
        <v>231537009.38</v>
      </c>
      <c r="Q28" s="196">
        <v>53669083.92</v>
      </c>
      <c r="R28" s="196">
        <f>SUM(P28:Q28)</f>
        <v>285206093.3</v>
      </c>
      <c r="S28" s="204">
        <v>36753886892.693</v>
      </c>
      <c r="T28" s="204">
        <v>8593853954.344</v>
      </c>
      <c r="U28" s="203">
        <f>SUM(S28:T28)</f>
        <v>45347740847.037</v>
      </c>
      <c r="V28" s="50" t="s">
        <v>58</v>
      </c>
      <c r="W28" s="9" t="s">
        <v>43</v>
      </c>
      <c r="X28" s="9" t="s">
        <v>311</v>
      </c>
      <c r="Y28" s="105" t="s">
        <v>746</v>
      </c>
      <c r="Z28" s="9"/>
      <c r="AA28" s="9" t="s">
        <v>300</v>
      </c>
      <c r="AB28" s="9" t="s">
        <v>147</v>
      </c>
      <c r="AC28" s="88" t="s">
        <v>278</v>
      </c>
      <c r="AD28" s="8" t="s">
        <v>117</v>
      </c>
      <c r="AE28" s="8"/>
      <c r="AF28" s="8"/>
    </row>
    <row r="29" spans="1:32" ht="38.25">
      <c r="A29" s="16">
        <v>5</v>
      </c>
      <c r="B29" s="10" t="s">
        <v>57</v>
      </c>
      <c r="C29" s="11" t="s">
        <v>191</v>
      </c>
      <c r="D29" s="42" t="s">
        <v>936</v>
      </c>
      <c r="E29" s="41" t="s">
        <v>308</v>
      </c>
      <c r="F29" s="8" t="s">
        <v>627</v>
      </c>
      <c r="G29" s="37"/>
      <c r="H29" s="37"/>
      <c r="I29" s="117"/>
      <c r="K29" s="12"/>
      <c r="L29" s="12"/>
      <c r="M29" s="12"/>
      <c r="N29" s="51">
        <v>165000</v>
      </c>
      <c r="O29" s="51">
        <f t="shared" si="1"/>
        <v>1100</v>
      </c>
      <c r="P29" s="51"/>
      <c r="Q29" s="51"/>
      <c r="R29" s="51"/>
      <c r="S29" s="51"/>
      <c r="T29" s="51"/>
      <c r="U29" s="51"/>
      <c r="V29" s="50" t="s">
        <v>58</v>
      </c>
      <c r="W29" s="9" t="s">
        <v>43</v>
      </c>
      <c r="X29" s="9" t="s">
        <v>311</v>
      </c>
      <c r="Y29" s="105" t="s">
        <v>746</v>
      </c>
      <c r="Z29" s="9"/>
      <c r="AA29" s="9" t="s">
        <v>300</v>
      </c>
      <c r="AB29" s="9" t="s">
        <v>147</v>
      </c>
      <c r="AC29" s="88" t="s">
        <v>278</v>
      </c>
      <c r="AD29" s="8" t="s">
        <v>117</v>
      </c>
      <c r="AE29" s="8"/>
      <c r="AF29" s="8"/>
    </row>
    <row r="30" spans="1:32" s="90" customFormat="1" ht="38.25">
      <c r="A30" s="16">
        <v>257</v>
      </c>
      <c r="B30" s="10" t="s">
        <v>196</v>
      </c>
      <c r="C30" s="11" t="s">
        <v>188</v>
      </c>
      <c r="D30" s="42" t="s">
        <v>753</v>
      </c>
      <c r="E30" s="71" t="s">
        <v>754</v>
      </c>
      <c r="F30" s="11" t="s">
        <v>52</v>
      </c>
      <c r="G30" s="136" t="s">
        <v>755</v>
      </c>
      <c r="H30" s="136" t="s">
        <v>756</v>
      </c>
      <c r="I30" s="117" t="s">
        <v>190</v>
      </c>
      <c r="J30" s="94">
        <v>3000000</v>
      </c>
      <c r="K30" s="12"/>
      <c r="L30" s="12"/>
      <c r="M30" s="12"/>
      <c r="N30" s="51"/>
      <c r="O30" s="51">
        <f t="shared" si="1"/>
        <v>0</v>
      </c>
      <c r="P30" s="51"/>
      <c r="Q30" s="51"/>
      <c r="R30" s="51"/>
      <c r="S30" s="51"/>
      <c r="T30" s="51"/>
      <c r="U30" s="51"/>
      <c r="V30" s="9" t="s">
        <v>68</v>
      </c>
      <c r="W30" s="9" t="s">
        <v>63</v>
      </c>
      <c r="X30" s="9" t="s">
        <v>307</v>
      </c>
      <c r="Y30" s="9" t="s">
        <v>746</v>
      </c>
      <c r="Z30" s="9"/>
      <c r="AA30" s="9" t="s">
        <v>299</v>
      </c>
      <c r="AB30" s="9" t="s">
        <v>571</v>
      </c>
      <c r="AC30" s="88" t="s">
        <v>278</v>
      </c>
      <c r="AD30" s="8" t="s">
        <v>117</v>
      </c>
      <c r="AE30" s="8"/>
      <c r="AF30" s="8"/>
    </row>
    <row r="31" spans="1:32" s="90" customFormat="1" ht="38.25">
      <c r="A31" s="16"/>
      <c r="B31" s="10" t="s">
        <v>92</v>
      </c>
      <c r="C31" s="11" t="s">
        <v>191</v>
      </c>
      <c r="D31" s="36" t="s">
        <v>1069</v>
      </c>
      <c r="E31" s="71" t="s">
        <v>1070</v>
      </c>
      <c r="F31" s="11"/>
      <c r="G31" s="73" t="s">
        <v>1072</v>
      </c>
      <c r="H31" s="73" t="s">
        <v>1071</v>
      </c>
      <c r="I31" s="119" t="s">
        <v>190</v>
      </c>
      <c r="J31" s="227">
        <v>270000000</v>
      </c>
      <c r="K31" s="94"/>
      <c r="L31" s="134"/>
      <c r="M31" s="134"/>
      <c r="N31" s="51"/>
      <c r="O31" s="51"/>
      <c r="P31" s="227"/>
      <c r="Q31" s="227">
        <v>108070885.3</v>
      </c>
      <c r="R31" s="227">
        <f>SUM(P31:Q31)</f>
        <v>108070885.3</v>
      </c>
      <c r="S31" s="230"/>
      <c r="T31" s="230">
        <v>17287735598.273052</v>
      </c>
      <c r="U31" s="231">
        <f>SUM(S31:T31)</f>
        <v>17287735598.273052</v>
      </c>
      <c r="V31" s="9" t="s">
        <v>1073</v>
      </c>
      <c r="W31" s="9" t="s">
        <v>43</v>
      </c>
      <c r="X31" s="9"/>
      <c r="Y31" s="9" t="s">
        <v>746</v>
      </c>
      <c r="Z31" s="88"/>
      <c r="AA31" s="88"/>
      <c r="AB31" s="9"/>
      <c r="AC31" s="9" t="s">
        <v>279</v>
      </c>
      <c r="AD31" s="8" t="s">
        <v>117</v>
      </c>
      <c r="AE31" s="8"/>
      <c r="AF31" s="8"/>
    </row>
    <row r="32" spans="1:32" ht="38.25">
      <c r="A32" s="16"/>
      <c r="B32" s="10" t="s">
        <v>984</v>
      </c>
      <c r="C32" s="11" t="s">
        <v>191</v>
      </c>
      <c r="D32" s="36"/>
      <c r="E32" s="110" t="s">
        <v>985</v>
      </c>
      <c r="F32" s="11" t="s">
        <v>627</v>
      </c>
      <c r="G32" s="136"/>
      <c r="H32" s="136"/>
      <c r="I32" s="163"/>
      <c r="J32" s="134"/>
      <c r="K32" s="94"/>
      <c r="L32" s="134"/>
      <c r="M32" s="134"/>
      <c r="N32" s="51">
        <v>480000</v>
      </c>
      <c r="O32" s="51">
        <f aca="true" t="shared" si="2" ref="O32:O76">N32/150</f>
        <v>3200</v>
      </c>
      <c r="P32" s="51"/>
      <c r="Q32" s="51"/>
      <c r="R32" s="51"/>
      <c r="S32" s="51"/>
      <c r="T32" s="51"/>
      <c r="U32" s="51"/>
      <c r="V32" s="9" t="s">
        <v>58</v>
      </c>
      <c r="W32" s="9" t="s">
        <v>43</v>
      </c>
      <c r="X32" s="9" t="s">
        <v>311</v>
      </c>
      <c r="Y32" s="105" t="s">
        <v>746</v>
      </c>
      <c r="Z32" s="88"/>
      <c r="AA32" s="88" t="s">
        <v>300</v>
      </c>
      <c r="AB32" s="9"/>
      <c r="AC32" s="10" t="s">
        <v>984</v>
      </c>
      <c r="AD32" s="8" t="s">
        <v>117</v>
      </c>
      <c r="AE32" s="8"/>
      <c r="AF32" s="8"/>
    </row>
    <row r="33" spans="1:32" ht="38.25">
      <c r="A33" s="16"/>
      <c r="B33" s="10" t="s">
        <v>82</v>
      </c>
      <c r="C33" s="11" t="s">
        <v>188</v>
      </c>
      <c r="D33" s="35"/>
      <c r="E33" s="8" t="s">
        <v>720</v>
      </c>
      <c r="F33" s="8" t="s">
        <v>52</v>
      </c>
      <c r="G33" s="37"/>
      <c r="H33" s="37"/>
      <c r="I33" s="123"/>
      <c r="J33" s="14"/>
      <c r="K33" s="134"/>
      <c r="L33" s="134"/>
      <c r="M33" s="134"/>
      <c r="N33" s="51">
        <v>1032</v>
      </c>
      <c r="O33" s="51">
        <f t="shared" si="2"/>
        <v>6.88</v>
      </c>
      <c r="P33" s="51"/>
      <c r="Q33" s="51"/>
      <c r="R33" s="51"/>
      <c r="S33" s="51"/>
      <c r="T33" s="51"/>
      <c r="U33" s="51"/>
      <c r="V33" s="13" t="s">
        <v>94</v>
      </c>
      <c r="W33" s="9" t="s">
        <v>43</v>
      </c>
      <c r="X33" s="9" t="s">
        <v>311</v>
      </c>
      <c r="Y33" s="105" t="s">
        <v>748</v>
      </c>
      <c r="Z33" s="9"/>
      <c r="AA33" s="9" t="s">
        <v>299</v>
      </c>
      <c r="AB33" s="9" t="s">
        <v>222</v>
      </c>
      <c r="AC33" s="9" t="s">
        <v>278</v>
      </c>
      <c r="AD33" s="8" t="s">
        <v>117</v>
      </c>
      <c r="AE33" s="8"/>
      <c r="AF33" s="8"/>
    </row>
    <row r="34" spans="1:32" ht="38.25">
      <c r="A34" s="16">
        <v>145</v>
      </c>
      <c r="B34" s="10" t="s">
        <v>87</v>
      </c>
      <c r="C34" s="11" t="s">
        <v>188</v>
      </c>
      <c r="D34" s="22" t="s">
        <v>37</v>
      </c>
      <c r="E34" s="11" t="s">
        <v>266</v>
      </c>
      <c r="F34" s="11" t="s">
        <v>212</v>
      </c>
      <c r="G34" s="37" t="s">
        <v>38</v>
      </c>
      <c r="H34" s="37" t="s">
        <v>50</v>
      </c>
      <c r="I34" s="117" t="s">
        <v>204</v>
      </c>
      <c r="J34" s="12">
        <v>2.5</v>
      </c>
      <c r="K34" s="94">
        <v>2862999.998900608</v>
      </c>
      <c r="L34" s="134">
        <v>307407741.279</v>
      </c>
      <c r="M34" s="134">
        <v>2525219.335</v>
      </c>
      <c r="N34" s="51">
        <v>0</v>
      </c>
      <c r="O34" s="51">
        <f t="shared" si="2"/>
        <v>0</v>
      </c>
      <c r="P34" s="51"/>
      <c r="Q34" s="51"/>
      <c r="R34" s="51"/>
      <c r="S34" s="51"/>
      <c r="T34" s="51"/>
      <c r="U34" s="51"/>
      <c r="V34" s="9" t="s">
        <v>68</v>
      </c>
      <c r="W34" s="9" t="s">
        <v>63</v>
      </c>
      <c r="X34" s="9" t="s">
        <v>307</v>
      </c>
      <c r="Y34" s="105" t="s">
        <v>748</v>
      </c>
      <c r="Z34" s="9" t="s">
        <v>301</v>
      </c>
      <c r="AA34" s="9" t="s">
        <v>301</v>
      </c>
      <c r="AB34" s="9" t="s">
        <v>222</v>
      </c>
      <c r="AC34" s="88" t="s">
        <v>279</v>
      </c>
      <c r="AD34" s="8" t="s">
        <v>117</v>
      </c>
      <c r="AE34" s="8"/>
      <c r="AF34" s="8" t="s">
        <v>314</v>
      </c>
    </row>
    <row r="35" spans="1:32" ht="38.25">
      <c r="A35" s="16">
        <v>194</v>
      </c>
      <c r="B35" s="10" t="s">
        <v>192</v>
      </c>
      <c r="C35" s="11" t="s">
        <v>191</v>
      </c>
      <c r="D35" s="42">
        <v>8620</v>
      </c>
      <c r="E35" s="43" t="s">
        <v>450</v>
      </c>
      <c r="F35" s="11" t="s">
        <v>198</v>
      </c>
      <c r="G35" s="37" t="s">
        <v>367</v>
      </c>
      <c r="H35" s="37" t="s">
        <v>137</v>
      </c>
      <c r="I35" s="117" t="s">
        <v>190</v>
      </c>
      <c r="J35" s="12">
        <v>300</v>
      </c>
      <c r="K35" s="134">
        <v>300000000</v>
      </c>
      <c r="L35" s="134">
        <v>22445978603.447</v>
      </c>
      <c r="M35" s="134">
        <v>184383838</v>
      </c>
      <c r="N35" s="51">
        <v>7200</v>
      </c>
      <c r="O35" s="51">
        <f t="shared" si="2"/>
        <v>48</v>
      </c>
      <c r="P35" s="51"/>
      <c r="Q35" s="51"/>
      <c r="R35" s="51"/>
      <c r="S35" s="51"/>
      <c r="T35" s="51"/>
      <c r="U35" s="51"/>
      <c r="V35" s="13" t="s">
        <v>94</v>
      </c>
      <c r="W35" s="9" t="s">
        <v>43</v>
      </c>
      <c r="X35" s="9" t="s">
        <v>311</v>
      </c>
      <c r="Y35" s="105" t="s">
        <v>748</v>
      </c>
      <c r="Z35" s="9" t="s">
        <v>299</v>
      </c>
      <c r="AA35" s="9" t="s">
        <v>299</v>
      </c>
      <c r="AB35" s="9" t="s">
        <v>571</v>
      </c>
      <c r="AC35" s="88" t="s">
        <v>278</v>
      </c>
      <c r="AD35" s="8" t="s">
        <v>117</v>
      </c>
      <c r="AE35" s="8"/>
      <c r="AF35" s="8"/>
    </row>
    <row r="36" spans="1:32" ht="38.25">
      <c r="A36" s="16">
        <v>244</v>
      </c>
      <c r="B36" s="10" t="s">
        <v>194</v>
      </c>
      <c r="C36" s="11" t="s">
        <v>191</v>
      </c>
      <c r="D36" s="42" t="s">
        <v>769</v>
      </c>
      <c r="E36" s="71" t="s">
        <v>770</v>
      </c>
      <c r="F36" s="11" t="s">
        <v>214</v>
      </c>
      <c r="G36" s="37" t="s">
        <v>771</v>
      </c>
      <c r="H36" s="37" t="s">
        <v>772</v>
      </c>
      <c r="I36" s="118" t="s">
        <v>195</v>
      </c>
      <c r="J36" s="79">
        <v>232.2</v>
      </c>
      <c r="K36" s="94">
        <v>322941438.519968</v>
      </c>
      <c r="L36" s="134">
        <v>6128605040.897</v>
      </c>
      <c r="M36" s="134">
        <v>50343793.826</v>
      </c>
      <c r="N36" s="51">
        <v>0</v>
      </c>
      <c r="O36" s="51">
        <f t="shared" si="2"/>
        <v>0</v>
      </c>
      <c r="P36" s="51"/>
      <c r="Q36" s="51"/>
      <c r="R36" s="51"/>
      <c r="S36" s="51"/>
      <c r="T36" s="51"/>
      <c r="U36" s="51"/>
      <c r="V36" s="13" t="s">
        <v>94</v>
      </c>
      <c r="W36" s="9" t="s">
        <v>43</v>
      </c>
      <c r="X36" s="9" t="s">
        <v>311</v>
      </c>
      <c r="Y36" s="9" t="s">
        <v>748</v>
      </c>
      <c r="Z36" s="9"/>
      <c r="AA36" s="9" t="s">
        <v>299</v>
      </c>
      <c r="AB36" s="9" t="s">
        <v>571</v>
      </c>
      <c r="AC36" s="88" t="s">
        <v>278</v>
      </c>
      <c r="AD36" s="8" t="s">
        <v>117</v>
      </c>
      <c r="AE36" s="8"/>
      <c r="AF36" s="8"/>
    </row>
    <row r="37" spans="1:32" ht="38.25">
      <c r="A37" s="16"/>
      <c r="B37" s="10" t="s">
        <v>189</v>
      </c>
      <c r="C37" s="11" t="s">
        <v>191</v>
      </c>
      <c r="D37" s="42"/>
      <c r="E37" s="110" t="s">
        <v>890</v>
      </c>
      <c r="F37" s="11" t="s">
        <v>214</v>
      </c>
      <c r="G37" s="136"/>
      <c r="H37" s="136"/>
      <c r="I37" s="117"/>
      <c r="J37" s="135"/>
      <c r="K37" s="134"/>
      <c r="L37" s="134"/>
      <c r="M37" s="134"/>
      <c r="N37" s="51">
        <v>200</v>
      </c>
      <c r="O37" s="51">
        <f t="shared" si="2"/>
        <v>1.3333333333333333</v>
      </c>
      <c r="P37" s="51"/>
      <c r="Q37" s="51"/>
      <c r="R37" s="51"/>
      <c r="S37" s="51"/>
      <c r="T37" s="51"/>
      <c r="U37" s="51"/>
      <c r="V37" s="9" t="s">
        <v>68</v>
      </c>
      <c r="W37" s="9" t="s">
        <v>63</v>
      </c>
      <c r="X37" s="9" t="s">
        <v>307</v>
      </c>
      <c r="Y37" s="105" t="s">
        <v>748</v>
      </c>
      <c r="Z37" s="9"/>
      <c r="AA37" s="9" t="s">
        <v>299</v>
      </c>
      <c r="AB37" s="9" t="s">
        <v>571</v>
      </c>
      <c r="AC37" s="88" t="s">
        <v>278</v>
      </c>
      <c r="AD37" s="8" t="s">
        <v>117</v>
      </c>
      <c r="AE37" s="110"/>
      <c r="AF37" s="8"/>
    </row>
    <row r="38" spans="1:32" s="161" customFormat="1" ht="38.25">
      <c r="A38" s="156">
        <v>245</v>
      </c>
      <c r="B38" s="106" t="s">
        <v>193</v>
      </c>
      <c r="C38" s="157" t="s">
        <v>191</v>
      </c>
      <c r="D38" s="326" t="s">
        <v>119</v>
      </c>
      <c r="E38" s="327" t="s">
        <v>276</v>
      </c>
      <c r="F38" s="157" t="s">
        <v>39</v>
      </c>
      <c r="G38" s="328" t="s">
        <v>140</v>
      </c>
      <c r="H38" s="328" t="s">
        <v>143</v>
      </c>
      <c r="I38" s="335" t="s">
        <v>77</v>
      </c>
      <c r="J38" s="330">
        <v>9870000</v>
      </c>
      <c r="K38" s="334">
        <v>35</v>
      </c>
      <c r="L38" s="331">
        <v>1456051707.414</v>
      </c>
      <c r="M38" s="331">
        <v>11960824.114</v>
      </c>
      <c r="N38" s="158">
        <v>1000</v>
      </c>
      <c r="O38" s="158">
        <f t="shared" si="2"/>
        <v>6.666666666666667</v>
      </c>
      <c r="P38" s="336">
        <v>44256.989</v>
      </c>
      <c r="Q38" s="336" t="s">
        <v>723</v>
      </c>
      <c r="R38" s="336">
        <f>SUM(P38:Q38)</f>
        <v>44256.989</v>
      </c>
      <c r="S38" s="337">
        <v>7078909.651</v>
      </c>
      <c r="T38" s="337" t="s">
        <v>723</v>
      </c>
      <c r="U38" s="338">
        <f>SUM(S38:T38)</f>
        <v>7078909.651</v>
      </c>
      <c r="V38" s="159" t="s">
        <v>68</v>
      </c>
      <c r="W38" s="159" t="s">
        <v>63</v>
      </c>
      <c r="X38" s="159" t="s">
        <v>307</v>
      </c>
      <c r="Y38" s="332" t="s">
        <v>748</v>
      </c>
      <c r="Z38" s="159" t="s">
        <v>299</v>
      </c>
      <c r="AA38" s="159" t="s">
        <v>300</v>
      </c>
      <c r="AB38" s="159" t="s">
        <v>147</v>
      </c>
      <c r="AC38" s="333" t="s">
        <v>278</v>
      </c>
      <c r="AD38" s="160" t="s">
        <v>117</v>
      </c>
      <c r="AE38" s="160"/>
      <c r="AF38" s="160"/>
    </row>
    <row r="39" spans="1:32" s="161" customFormat="1" ht="38.25">
      <c r="A39" s="156">
        <v>246</v>
      </c>
      <c r="B39" s="106" t="s">
        <v>193</v>
      </c>
      <c r="C39" s="157" t="s">
        <v>191</v>
      </c>
      <c r="D39" s="326" t="s">
        <v>122</v>
      </c>
      <c r="E39" s="327" t="s">
        <v>227</v>
      </c>
      <c r="F39" s="157" t="s">
        <v>39</v>
      </c>
      <c r="G39" s="328" t="s">
        <v>123</v>
      </c>
      <c r="H39" s="328" t="s">
        <v>1080</v>
      </c>
      <c r="I39" s="329" t="s">
        <v>77</v>
      </c>
      <c r="J39" s="330">
        <v>8070000</v>
      </c>
      <c r="K39" s="334">
        <v>10.28</v>
      </c>
      <c r="L39" s="331">
        <v>793501073.689</v>
      </c>
      <c r="M39" s="331">
        <v>6518262.18</v>
      </c>
      <c r="N39" s="158">
        <v>120</v>
      </c>
      <c r="O39" s="158">
        <f t="shared" si="2"/>
        <v>0.8</v>
      </c>
      <c r="P39" s="158"/>
      <c r="Q39" s="158"/>
      <c r="R39" s="158"/>
      <c r="S39" s="158"/>
      <c r="T39" s="158"/>
      <c r="U39" s="158"/>
      <c r="V39" s="159" t="s">
        <v>68</v>
      </c>
      <c r="W39" s="159" t="s">
        <v>63</v>
      </c>
      <c r="X39" s="159" t="s">
        <v>307</v>
      </c>
      <c r="Y39" s="332" t="s">
        <v>748</v>
      </c>
      <c r="Z39" s="159" t="s">
        <v>299</v>
      </c>
      <c r="AA39" s="159" t="s">
        <v>300</v>
      </c>
      <c r="AB39" s="159" t="s">
        <v>147</v>
      </c>
      <c r="AC39" s="333" t="s">
        <v>278</v>
      </c>
      <c r="AD39" s="160" t="s">
        <v>117</v>
      </c>
      <c r="AE39" s="160"/>
      <c r="AF39" s="160"/>
    </row>
    <row r="40" spans="1:32" ht="38.25">
      <c r="A40" s="16">
        <v>280</v>
      </c>
      <c r="B40" s="10" t="s">
        <v>91</v>
      </c>
      <c r="C40" s="11" t="s">
        <v>191</v>
      </c>
      <c r="D40" s="32" t="s">
        <v>47</v>
      </c>
      <c r="E40" s="41" t="s">
        <v>181</v>
      </c>
      <c r="F40" s="11" t="s">
        <v>69</v>
      </c>
      <c r="G40" s="37" t="s">
        <v>206</v>
      </c>
      <c r="H40" s="37" t="s">
        <v>137</v>
      </c>
      <c r="I40" s="117" t="s">
        <v>203</v>
      </c>
      <c r="J40" s="12">
        <v>14.3</v>
      </c>
      <c r="K40" s="94">
        <v>47123179.331707634</v>
      </c>
      <c r="L40" s="134">
        <v>1888878969.839</v>
      </c>
      <c r="M40" s="134">
        <v>15516309.631</v>
      </c>
      <c r="N40" s="51">
        <v>500</v>
      </c>
      <c r="O40" s="51">
        <f t="shared" si="2"/>
        <v>3.3333333333333335</v>
      </c>
      <c r="P40" s="51"/>
      <c r="Q40" s="51"/>
      <c r="R40" s="51"/>
      <c r="S40" s="51"/>
      <c r="T40" s="51"/>
      <c r="U40" s="51"/>
      <c r="V40" s="9" t="s">
        <v>71</v>
      </c>
      <c r="W40" s="9" t="s">
        <v>63</v>
      </c>
      <c r="X40" s="9" t="s">
        <v>307</v>
      </c>
      <c r="Y40" s="105" t="s">
        <v>748</v>
      </c>
      <c r="Z40" s="9" t="s">
        <v>300</v>
      </c>
      <c r="AA40" s="9" t="s">
        <v>300</v>
      </c>
      <c r="AB40" s="9" t="s">
        <v>176</v>
      </c>
      <c r="AC40" s="9" t="s">
        <v>279</v>
      </c>
      <c r="AD40" s="8" t="s">
        <v>117</v>
      </c>
      <c r="AE40" s="8"/>
      <c r="AF40" s="8"/>
    </row>
    <row r="41" spans="1:32" ht="38.25">
      <c r="A41" s="16">
        <v>284</v>
      </c>
      <c r="B41" s="10" t="s">
        <v>10</v>
      </c>
      <c r="C41" s="11" t="s">
        <v>188</v>
      </c>
      <c r="D41" s="42" t="s">
        <v>397</v>
      </c>
      <c r="E41" s="43" t="s">
        <v>398</v>
      </c>
      <c r="F41" s="11" t="s">
        <v>52</v>
      </c>
      <c r="G41" s="37" t="s">
        <v>124</v>
      </c>
      <c r="H41" s="37" t="s">
        <v>360</v>
      </c>
      <c r="I41" s="117" t="s">
        <v>190</v>
      </c>
      <c r="J41" s="12">
        <v>34</v>
      </c>
      <c r="K41" s="134">
        <v>34000000</v>
      </c>
      <c r="L41" s="134">
        <v>905129063.5</v>
      </c>
      <c r="M41" s="134">
        <v>7435237</v>
      </c>
      <c r="N41" s="51">
        <v>300</v>
      </c>
      <c r="O41" s="51">
        <f t="shared" si="2"/>
        <v>2</v>
      </c>
      <c r="P41" s="51"/>
      <c r="Q41" s="51"/>
      <c r="R41" s="51"/>
      <c r="S41" s="51"/>
      <c r="T41" s="51"/>
      <c r="U41" s="51"/>
      <c r="V41" s="9" t="s">
        <v>68</v>
      </c>
      <c r="W41" s="9" t="s">
        <v>63</v>
      </c>
      <c r="X41" s="9" t="s">
        <v>307</v>
      </c>
      <c r="Y41" s="105" t="s">
        <v>748</v>
      </c>
      <c r="Z41" s="9" t="s">
        <v>299</v>
      </c>
      <c r="AA41" s="9" t="s">
        <v>299</v>
      </c>
      <c r="AB41" s="9" t="s">
        <v>571</v>
      </c>
      <c r="AC41" s="88" t="s">
        <v>278</v>
      </c>
      <c r="AD41" s="8" t="s">
        <v>117</v>
      </c>
      <c r="AE41" s="8"/>
      <c r="AF41" s="8"/>
    </row>
    <row r="42" spans="1:32" s="90" customFormat="1" ht="89.25">
      <c r="A42" s="16">
        <v>308</v>
      </c>
      <c r="B42" s="10" t="s">
        <v>92</v>
      </c>
      <c r="C42" s="11" t="s">
        <v>188</v>
      </c>
      <c r="D42" s="36" t="s">
        <v>389</v>
      </c>
      <c r="E42" s="11" t="s">
        <v>149</v>
      </c>
      <c r="F42" s="11" t="s">
        <v>968</v>
      </c>
      <c r="G42" s="37" t="s">
        <v>388</v>
      </c>
      <c r="H42" s="37" t="s">
        <v>392</v>
      </c>
      <c r="I42" s="130" t="s">
        <v>201</v>
      </c>
      <c r="J42" s="63">
        <v>22500000</v>
      </c>
      <c r="K42" s="193">
        <v>5997600.895667324</v>
      </c>
      <c r="L42" s="134">
        <v>730342227.965</v>
      </c>
      <c r="M42" s="134">
        <v>5999440.052</v>
      </c>
      <c r="N42" s="51">
        <v>250</v>
      </c>
      <c r="O42" s="51">
        <f t="shared" si="2"/>
        <v>1.6666666666666667</v>
      </c>
      <c r="P42" s="51"/>
      <c r="Q42" s="51"/>
      <c r="R42" s="51"/>
      <c r="S42" s="51"/>
      <c r="T42" s="51"/>
      <c r="U42" s="51"/>
      <c r="V42" s="9" t="s">
        <v>68</v>
      </c>
      <c r="W42" s="9" t="s">
        <v>63</v>
      </c>
      <c r="X42" s="9" t="s">
        <v>307</v>
      </c>
      <c r="Y42" s="105" t="s">
        <v>748</v>
      </c>
      <c r="Z42" s="9" t="s">
        <v>302</v>
      </c>
      <c r="AA42" s="9" t="s">
        <v>300</v>
      </c>
      <c r="AB42" s="9" t="s">
        <v>176</v>
      </c>
      <c r="AC42" s="9" t="s">
        <v>279</v>
      </c>
      <c r="AD42" s="8" t="s">
        <v>117</v>
      </c>
      <c r="AE42" s="8"/>
      <c r="AF42" s="144" t="s">
        <v>313</v>
      </c>
    </row>
    <row r="43" spans="1:32" ht="38.25">
      <c r="A43" s="16">
        <v>321</v>
      </c>
      <c r="B43" s="10" t="s">
        <v>197</v>
      </c>
      <c r="C43" s="11" t="s">
        <v>188</v>
      </c>
      <c r="D43" s="32" t="s">
        <v>270</v>
      </c>
      <c r="E43" s="11" t="s">
        <v>258</v>
      </c>
      <c r="F43" s="11" t="s">
        <v>256</v>
      </c>
      <c r="G43" s="37" t="s">
        <v>224</v>
      </c>
      <c r="H43" s="37" t="s">
        <v>954</v>
      </c>
      <c r="I43" s="117" t="s">
        <v>199</v>
      </c>
      <c r="J43" s="17">
        <v>283.5</v>
      </c>
      <c r="K43" s="94">
        <v>259849151.11943015</v>
      </c>
      <c r="L43" s="134">
        <v>5806030008.039</v>
      </c>
      <c r="M43" s="134">
        <v>47693981.864</v>
      </c>
      <c r="N43" s="51">
        <v>3904.5</v>
      </c>
      <c r="O43" s="51">
        <f t="shared" si="2"/>
        <v>26.03</v>
      </c>
      <c r="P43" s="227" t="s">
        <v>723</v>
      </c>
      <c r="Q43" s="227">
        <v>18232850.831</v>
      </c>
      <c r="R43" s="227">
        <f>SUM(P43:Q43)</f>
        <v>18232850.831</v>
      </c>
      <c r="S43" s="227" t="s">
        <v>723</v>
      </c>
      <c r="T43" s="227">
        <v>2879877625.315</v>
      </c>
      <c r="U43" s="231">
        <f>SUM(S43:T43)</f>
        <v>2879877625.315</v>
      </c>
      <c r="V43" s="13" t="s">
        <v>94</v>
      </c>
      <c r="W43" s="9" t="s">
        <v>43</v>
      </c>
      <c r="X43" s="9" t="s">
        <v>311</v>
      </c>
      <c r="Y43" s="105" t="s">
        <v>748</v>
      </c>
      <c r="Z43" s="9" t="s">
        <v>299</v>
      </c>
      <c r="AA43" s="9" t="s">
        <v>299</v>
      </c>
      <c r="AB43" s="9" t="s">
        <v>222</v>
      </c>
      <c r="AC43" s="88" t="s">
        <v>279</v>
      </c>
      <c r="AD43" s="8" t="s">
        <v>117</v>
      </c>
      <c r="AE43" s="8"/>
      <c r="AF43" s="8"/>
    </row>
    <row r="44" spans="1:32" ht="38.25">
      <c r="A44" s="149">
        <v>330</v>
      </c>
      <c r="B44" s="150" t="s">
        <v>202</v>
      </c>
      <c r="C44" s="151" t="s">
        <v>188</v>
      </c>
      <c r="D44" s="165" t="s">
        <v>523</v>
      </c>
      <c r="E44" s="151" t="s">
        <v>444</v>
      </c>
      <c r="F44" s="151" t="s">
        <v>59</v>
      </c>
      <c r="G44" s="153" t="s">
        <v>545</v>
      </c>
      <c r="H44" s="153" t="s">
        <v>253</v>
      </c>
      <c r="I44" s="167" t="s">
        <v>190</v>
      </c>
      <c r="J44" s="155">
        <v>13133350</v>
      </c>
      <c r="K44" s="155">
        <v>13133350</v>
      </c>
      <c r="L44" s="155">
        <v>405043398.544</v>
      </c>
      <c r="M44" s="155">
        <v>3327253.3</v>
      </c>
      <c r="N44" s="51"/>
      <c r="O44" s="51">
        <f t="shared" si="2"/>
        <v>0</v>
      </c>
      <c r="P44" s="51"/>
      <c r="Q44" s="51"/>
      <c r="R44" s="51"/>
      <c r="S44" s="51"/>
      <c r="T44" s="51"/>
      <c r="U44" s="51"/>
      <c r="V44" s="88" t="s">
        <v>44</v>
      </c>
      <c r="W44" s="88" t="s">
        <v>63</v>
      </c>
      <c r="X44" s="88" t="s">
        <v>307</v>
      </c>
      <c r="Y44" s="235" t="s">
        <v>748</v>
      </c>
      <c r="Z44" s="88" t="s">
        <v>301</v>
      </c>
      <c r="AA44" s="88" t="s">
        <v>300</v>
      </c>
      <c r="AB44" s="9" t="s">
        <v>222</v>
      </c>
      <c r="AC44" s="88" t="s">
        <v>279</v>
      </c>
      <c r="AD44" s="8" t="s">
        <v>117</v>
      </c>
      <c r="AE44" s="144"/>
      <c r="AF44" s="8" t="s">
        <v>314</v>
      </c>
    </row>
    <row r="45" spans="1:32" ht="38.25">
      <c r="A45" s="16">
        <v>331</v>
      </c>
      <c r="B45" s="10" t="s">
        <v>202</v>
      </c>
      <c r="C45" s="11" t="s">
        <v>188</v>
      </c>
      <c r="D45" s="22" t="s">
        <v>228</v>
      </c>
      <c r="E45" s="11" t="s">
        <v>101</v>
      </c>
      <c r="F45" s="11" t="s">
        <v>59</v>
      </c>
      <c r="G45" s="37" t="s">
        <v>546</v>
      </c>
      <c r="H45" s="37" t="s">
        <v>171</v>
      </c>
      <c r="I45" s="117" t="s">
        <v>190</v>
      </c>
      <c r="J45" s="12">
        <v>23.1</v>
      </c>
      <c r="K45" s="134">
        <v>23100000</v>
      </c>
      <c r="L45" s="134">
        <v>2020629589.376</v>
      </c>
      <c r="M45" s="134">
        <v>16598583</v>
      </c>
      <c r="N45" s="51">
        <v>360</v>
      </c>
      <c r="O45" s="51">
        <f t="shared" si="2"/>
        <v>2.4</v>
      </c>
      <c r="P45" s="227">
        <v>12582</v>
      </c>
      <c r="Q45" s="227" t="s">
        <v>723</v>
      </c>
      <c r="R45" s="227">
        <f>SUM(P45:Q45)</f>
        <v>12582</v>
      </c>
      <c r="S45" s="227">
        <v>1958388.524</v>
      </c>
      <c r="T45" s="227" t="s">
        <v>723</v>
      </c>
      <c r="U45" s="231">
        <f>SUM(S45:T45)</f>
        <v>1958388.524</v>
      </c>
      <c r="V45" s="9" t="s">
        <v>44</v>
      </c>
      <c r="W45" s="9" t="s">
        <v>63</v>
      </c>
      <c r="X45" s="9" t="s">
        <v>307</v>
      </c>
      <c r="Y45" s="105" t="s">
        <v>748</v>
      </c>
      <c r="Z45" s="9" t="s">
        <v>301</v>
      </c>
      <c r="AA45" s="9" t="s">
        <v>300</v>
      </c>
      <c r="AB45" s="9" t="s">
        <v>222</v>
      </c>
      <c r="AC45" s="88" t="s">
        <v>279</v>
      </c>
      <c r="AD45" s="8" t="s">
        <v>117</v>
      </c>
      <c r="AE45" s="8"/>
      <c r="AF45" s="8" t="s">
        <v>314</v>
      </c>
    </row>
    <row r="46" spans="1:32" ht="38.25">
      <c r="A46" s="16"/>
      <c r="B46" s="10" t="s">
        <v>189</v>
      </c>
      <c r="C46" s="11" t="s">
        <v>191</v>
      </c>
      <c r="D46" s="42"/>
      <c r="E46" s="8" t="s">
        <v>940</v>
      </c>
      <c r="F46" s="8" t="s">
        <v>627</v>
      </c>
      <c r="G46" s="37"/>
      <c r="H46" s="37"/>
      <c r="I46" s="117"/>
      <c r="J46" s="14"/>
      <c r="K46" s="58"/>
      <c r="L46" s="58"/>
      <c r="M46" s="58"/>
      <c r="N46" s="51">
        <v>45000</v>
      </c>
      <c r="O46" s="51">
        <f t="shared" si="2"/>
        <v>300</v>
      </c>
      <c r="P46" s="51"/>
      <c r="Q46" s="51"/>
      <c r="R46" s="51"/>
      <c r="S46" s="51"/>
      <c r="T46" s="51"/>
      <c r="U46" s="51"/>
      <c r="V46" s="13" t="s">
        <v>94</v>
      </c>
      <c r="W46" s="9" t="s">
        <v>43</v>
      </c>
      <c r="X46" s="9" t="s">
        <v>311</v>
      </c>
      <c r="Y46" s="105" t="s">
        <v>743</v>
      </c>
      <c r="Z46" s="9"/>
      <c r="AA46" s="9" t="s">
        <v>300</v>
      </c>
      <c r="AB46" s="9"/>
      <c r="AC46" s="9" t="s">
        <v>278</v>
      </c>
      <c r="AD46" s="8" t="s">
        <v>117</v>
      </c>
      <c r="AE46" s="8"/>
      <c r="AF46" s="8" t="s">
        <v>314</v>
      </c>
    </row>
    <row r="47" spans="1:32" ht="38.25">
      <c r="A47" s="16">
        <v>14</v>
      </c>
      <c r="B47" s="10" t="s">
        <v>189</v>
      </c>
      <c r="C47" s="11" t="s">
        <v>191</v>
      </c>
      <c r="D47" s="22" t="s">
        <v>451</v>
      </c>
      <c r="E47" s="71" t="s">
        <v>561</v>
      </c>
      <c r="F47" s="71" t="s">
        <v>256</v>
      </c>
      <c r="G47" s="37" t="s">
        <v>452</v>
      </c>
      <c r="H47" s="37" t="s">
        <v>453</v>
      </c>
      <c r="I47" s="118" t="s">
        <v>190</v>
      </c>
      <c r="J47" s="75">
        <v>325</v>
      </c>
      <c r="K47" s="134">
        <v>325000000</v>
      </c>
      <c r="L47" s="134">
        <v>33529435611.294</v>
      </c>
      <c r="M47" s="134">
        <v>275429560.6</v>
      </c>
      <c r="N47" s="51">
        <v>3069</v>
      </c>
      <c r="O47" s="51">
        <f t="shared" si="2"/>
        <v>20.46</v>
      </c>
      <c r="P47" s="51"/>
      <c r="Q47" s="51"/>
      <c r="R47" s="51"/>
      <c r="S47" s="51"/>
      <c r="T47" s="51"/>
      <c r="U47" s="51"/>
      <c r="V47" s="13" t="s">
        <v>94</v>
      </c>
      <c r="W47" s="9" t="s">
        <v>43</v>
      </c>
      <c r="X47" s="9" t="s">
        <v>311</v>
      </c>
      <c r="Y47" s="96" t="s">
        <v>743</v>
      </c>
      <c r="Z47" s="9" t="s">
        <v>299</v>
      </c>
      <c r="AA47" s="9" t="s">
        <v>299</v>
      </c>
      <c r="AB47" s="9" t="s">
        <v>189</v>
      </c>
      <c r="AC47" s="9" t="s">
        <v>278</v>
      </c>
      <c r="AD47" s="8" t="s">
        <v>117</v>
      </c>
      <c r="AE47" s="8"/>
      <c r="AF47" s="8" t="s">
        <v>314</v>
      </c>
    </row>
    <row r="48" spans="1:32" ht="38.25">
      <c r="A48" s="16"/>
      <c r="B48" s="10" t="s">
        <v>189</v>
      </c>
      <c r="C48" s="11" t="s">
        <v>191</v>
      </c>
      <c r="D48" s="22"/>
      <c r="E48" s="71" t="s">
        <v>892</v>
      </c>
      <c r="F48" s="71" t="s">
        <v>256</v>
      </c>
      <c r="G48" s="37"/>
      <c r="H48" s="37"/>
      <c r="I48" s="118"/>
      <c r="J48" s="75"/>
      <c r="K48" s="134"/>
      <c r="L48" s="134"/>
      <c r="M48" s="134"/>
      <c r="N48" s="51">
        <v>1</v>
      </c>
      <c r="O48" s="51">
        <f t="shared" si="2"/>
        <v>0.006666666666666667</v>
      </c>
      <c r="P48" s="51"/>
      <c r="Q48" s="51"/>
      <c r="R48" s="51"/>
      <c r="S48" s="51"/>
      <c r="T48" s="51"/>
      <c r="U48" s="51"/>
      <c r="V48" s="9" t="s">
        <v>68</v>
      </c>
      <c r="W48" s="9" t="s">
        <v>63</v>
      </c>
      <c r="X48" s="9" t="s">
        <v>307</v>
      </c>
      <c r="Y48" s="96" t="s">
        <v>743</v>
      </c>
      <c r="Z48" s="9"/>
      <c r="AA48" s="9" t="s">
        <v>299</v>
      </c>
      <c r="AB48" s="9" t="s">
        <v>189</v>
      </c>
      <c r="AC48" s="9" t="s">
        <v>278</v>
      </c>
      <c r="AD48" s="8" t="s">
        <v>117</v>
      </c>
      <c r="AE48" s="8" t="s">
        <v>893</v>
      </c>
      <c r="AF48" s="8" t="s">
        <v>314</v>
      </c>
    </row>
    <row r="49" spans="1:32" ht="38.25">
      <c r="A49" s="16"/>
      <c r="B49" s="10" t="s">
        <v>189</v>
      </c>
      <c r="C49" s="11" t="s">
        <v>191</v>
      </c>
      <c r="D49" s="22" t="s">
        <v>814</v>
      </c>
      <c r="E49" s="11" t="s">
        <v>813</v>
      </c>
      <c r="F49" s="11" t="s">
        <v>40</v>
      </c>
      <c r="G49" s="37"/>
      <c r="H49" s="37"/>
      <c r="I49" s="120"/>
      <c r="J49" s="40"/>
      <c r="K49" s="57"/>
      <c r="L49" s="57"/>
      <c r="M49" s="57"/>
      <c r="N49" s="51"/>
      <c r="O49" s="51">
        <f t="shared" si="2"/>
        <v>0</v>
      </c>
      <c r="P49" s="51"/>
      <c r="Q49" s="51"/>
      <c r="R49" s="51"/>
      <c r="S49" s="51"/>
      <c r="T49" s="51"/>
      <c r="U49" s="51"/>
      <c r="V49" s="9" t="s">
        <v>68</v>
      </c>
      <c r="W49" s="9" t="s">
        <v>63</v>
      </c>
      <c r="X49" s="9" t="s">
        <v>307</v>
      </c>
      <c r="Y49" s="96" t="s">
        <v>743</v>
      </c>
      <c r="Z49" s="9"/>
      <c r="AA49" s="88" t="s">
        <v>301</v>
      </c>
      <c r="AB49" s="9" t="s">
        <v>189</v>
      </c>
      <c r="AC49" s="9" t="s">
        <v>278</v>
      </c>
      <c r="AD49" s="8" t="s">
        <v>117</v>
      </c>
      <c r="AE49" s="8"/>
      <c r="AF49" s="8" t="s">
        <v>314</v>
      </c>
    </row>
    <row r="50" spans="1:32" ht="38.25">
      <c r="A50" s="16">
        <v>31</v>
      </c>
      <c r="B50" s="10" t="s">
        <v>189</v>
      </c>
      <c r="C50" s="11" t="s">
        <v>191</v>
      </c>
      <c r="D50" s="22" t="s">
        <v>16</v>
      </c>
      <c r="E50" s="11" t="s">
        <v>284</v>
      </c>
      <c r="F50" s="11" t="s">
        <v>40</v>
      </c>
      <c r="G50" s="37" t="s">
        <v>109</v>
      </c>
      <c r="H50" s="37" t="s">
        <v>135</v>
      </c>
      <c r="I50" s="121" t="s">
        <v>190</v>
      </c>
      <c r="J50" s="12" t="s">
        <v>110</v>
      </c>
      <c r="K50" s="12" t="s">
        <v>110</v>
      </c>
      <c r="L50" s="12"/>
      <c r="M50" s="12"/>
      <c r="N50" s="51"/>
      <c r="O50" s="51">
        <f t="shared" si="2"/>
        <v>0</v>
      </c>
      <c r="P50" s="51"/>
      <c r="Q50" s="51"/>
      <c r="R50" s="51"/>
      <c r="S50" s="51"/>
      <c r="T50" s="51"/>
      <c r="U50" s="51"/>
      <c r="V50" s="9" t="s">
        <v>68</v>
      </c>
      <c r="W50" s="9" t="s">
        <v>63</v>
      </c>
      <c r="X50" s="9" t="s">
        <v>307</v>
      </c>
      <c r="Y50" s="96" t="s">
        <v>743</v>
      </c>
      <c r="Z50" s="9" t="s">
        <v>301</v>
      </c>
      <c r="AA50" s="9" t="s">
        <v>301</v>
      </c>
      <c r="AB50" s="9" t="s">
        <v>189</v>
      </c>
      <c r="AC50" s="9" t="s">
        <v>278</v>
      </c>
      <c r="AD50" s="8" t="s">
        <v>117</v>
      </c>
      <c r="AE50" s="8"/>
      <c r="AF50" s="8" t="s">
        <v>314</v>
      </c>
    </row>
    <row r="51" spans="1:32" ht="38.25">
      <c r="A51" s="16">
        <v>32</v>
      </c>
      <c r="B51" s="10" t="s">
        <v>189</v>
      </c>
      <c r="C51" s="11" t="s">
        <v>191</v>
      </c>
      <c r="D51" s="22" t="s">
        <v>17</v>
      </c>
      <c r="E51" s="11" t="s">
        <v>285</v>
      </c>
      <c r="F51" s="11" t="s">
        <v>40</v>
      </c>
      <c r="G51" s="37" t="s">
        <v>109</v>
      </c>
      <c r="H51" s="37" t="s">
        <v>405</v>
      </c>
      <c r="I51" s="121" t="s">
        <v>190</v>
      </c>
      <c r="J51" s="12" t="s">
        <v>110</v>
      </c>
      <c r="K51" s="12" t="s">
        <v>110</v>
      </c>
      <c r="L51" s="12"/>
      <c r="M51" s="12"/>
      <c r="N51" s="51"/>
      <c r="O51" s="51">
        <f t="shared" si="2"/>
        <v>0</v>
      </c>
      <c r="P51" s="51"/>
      <c r="Q51" s="51"/>
      <c r="R51" s="51"/>
      <c r="S51" s="51"/>
      <c r="T51" s="51"/>
      <c r="U51" s="51"/>
      <c r="V51" s="9" t="s">
        <v>68</v>
      </c>
      <c r="W51" s="9" t="s">
        <v>63</v>
      </c>
      <c r="X51" s="9" t="s">
        <v>307</v>
      </c>
      <c r="Y51" s="96" t="s">
        <v>743</v>
      </c>
      <c r="Z51" s="9" t="s">
        <v>301</v>
      </c>
      <c r="AA51" s="9" t="s">
        <v>301</v>
      </c>
      <c r="AB51" s="9" t="s">
        <v>189</v>
      </c>
      <c r="AC51" s="9" t="s">
        <v>278</v>
      </c>
      <c r="AD51" s="8" t="s">
        <v>117</v>
      </c>
      <c r="AE51" s="8"/>
      <c r="AF51" s="8"/>
    </row>
    <row r="52" spans="1:32" ht="38.25">
      <c r="A52" s="16">
        <v>33</v>
      </c>
      <c r="B52" s="10" t="s">
        <v>189</v>
      </c>
      <c r="C52" s="11" t="s">
        <v>191</v>
      </c>
      <c r="D52" s="22" t="s">
        <v>18</v>
      </c>
      <c r="E52" s="11" t="s">
        <v>281</v>
      </c>
      <c r="F52" s="11" t="s">
        <v>40</v>
      </c>
      <c r="G52" s="37" t="s">
        <v>109</v>
      </c>
      <c r="H52" s="37" t="s">
        <v>364</v>
      </c>
      <c r="I52" s="121" t="s">
        <v>190</v>
      </c>
      <c r="J52" s="12" t="s">
        <v>110</v>
      </c>
      <c r="K52" s="12" t="s">
        <v>110</v>
      </c>
      <c r="L52" s="12"/>
      <c r="M52" s="12"/>
      <c r="N52" s="51"/>
      <c r="O52" s="51">
        <f t="shared" si="2"/>
        <v>0</v>
      </c>
      <c r="P52" s="51"/>
      <c r="Q52" s="51"/>
      <c r="R52" s="51"/>
      <c r="S52" s="51"/>
      <c r="T52" s="51"/>
      <c r="U52" s="51"/>
      <c r="V52" s="9" t="s">
        <v>68</v>
      </c>
      <c r="W52" s="9" t="s">
        <v>63</v>
      </c>
      <c r="X52" s="9" t="s">
        <v>307</v>
      </c>
      <c r="Y52" s="96" t="s">
        <v>743</v>
      </c>
      <c r="Z52" s="9" t="s">
        <v>301</v>
      </c>
      <c r="AA52" s="9" t="s">
        <v>301</v>
      </c>
      <c r="AB52" s="9" t="s">
        <v>189</v>
      </c>
      <c r="AC52" s="9" t="s">
        <v>278</v>
      </c>
      <c r="AD52" s="8" t="s">
        <v>117</v>
      </c>
      <c r="AE52" s="8"/>
      <c r="AF52" s="8" t="s">
        <v>314</v>
      </c>
    </row>
    <row r="53" spans="1:32" ht="38.25">
      <c r="A53" s="16">
        <v>34</v>
      </c>
      <c r="B53" s="10" t="s">
        <v>189</v>
      </c>
      <c r="C53" s="11" t="s">
        <v>191</v>
      </c>
      <c r="D53" s="22" t="s">
        <v>19</v>
      </c>
      <c r="E53" s="11" t="s">
        <v>282</v>
      </c>
      <c r="F53" s="11" t="s">
        <v>40</v>
      </c>
      <c r="G53" s="37" t="s">
        <v>109</v>
      </c>
      <c r="H53" s="37" t="s">
        <v>406</v>
      </c>
      <c r="I53" s="121" t="s">
        <v>190</v>
      </c>
      <c r="J53" s="12" t="s">
        <v>110</v>
      </c>
      <c r="K53" s="12" t="s">
        <v>110</v>
      </c>
      <c r="L53" s="12"/>
      <c r="M53" s="12"/>
      <c r="N53" s="51"/>
      <c r="O53" s="51">
        <f t="shared" si="2"/>
        <v>0</v>
      </c>
      <c r="P53" s="51"/>
      <c r="Q53" s="51"/>
      <c r="R53" s="51"/>
      <c r="S53" s="51"/>
      <c r="T53" s="51"/>
      <c r="U53" s="51"/>
      <c r="V53" s="9" t="s">
        <v>68</v>
      </c>
      <c r="W53" s="9" t="s">
        <v>63</v>
      </c>
      <c r="X53" s="9" t="s">
        <v>307</v>
      </c>
      <c r="Y53" s="96" t="s">
        <v>743</v>
      </c>
      <c r="Z53" s="9" t="s">
        <v>301</v>
      </c>
      <c r="AA53" s="9" t="s">
        <v>301</v>
      </c>
      <c r="AB53" s="9" t="s">
        <v>189</v>
      </c>
      <c r="AC53" s="9" t="s">
        <v>278</v>
      </c>
      <c r="AD53" s="8" t="s">
        <v>117</v>
      </c>
      <c r="AE53" s="8"/>
      <c r="AF53" s="8" t="s">
        <v>314</v>
      </c>
    </row>
    <row r="54" spans="1:32" ht="38.25">
      <c r="A54" s="16">
        <v>35</v>
      </c>
      <c r="B54" s="10" t="s">
        <v>189</v>
      </c>
      <c r="C54" s="11" t="s">
        <v>191</v>
      </c>
      <c r="D54" s="22" t="s">
        <v>20</v>
      </c>
      <c r="E54" s="11" t="s">
        <v>283</v>
      </c>
      <c r="F54" s="11" t="s">
        <v>40</v>
      </c>
      <c r="G54" s="37" t="s">
        <v>109</v>
      </c>
      <c r="H54" s="37" t="s">
        <v>365</v>
      </c>
      <c r="I54" s="121" t="s">
        <v>190</v>
      </c>
      <c r="J54" s="12" t="s">
        <v>110</v>
      </c>
      <c r="K54" s="12" t="s">
        <v>110</v>
      </c>
      <c r="L54" s="12"/>
      <c r="M54" s="12"/>
      <c r="N54" s="51"/>
      <c r="O54" s="51">
        <f t="shared" si="2"/>
        <v>0</v>
      </c>
      <c r="P54" s="51"/>
      <c r="Q54" s="51"/>
      <c r="R54" s="51"/>
      <c r="S54" s="51"/>
      <c r="T54" s="51"/>
      <c r="U54" s="51"/>
      <c r="V54" s="9" t="s">
        <v>68</v>
      </c>
      <c r="W54" s="9" t="s">
        <v>63</v>
      </c>
      <c r="X54" s="9" t="s">
        <v>307</v>
      </c>
      <c r="Y54" s="96" t="s">
        <v>743</v>
      </c>
      <c r="Z54" s="9" t="s">
        <v>301</v>
      </c>
      <c r="AA54" s="9" t="s">
        <v>301</v>
      </c>
      <c r="AB54" s="9" t="s">
        <v>189</v>
      </c>
      <c r="AC54" s="9" t="s">
        <v>278</v>
      </c>
      <c r="AD54" s="8" t="s">
        <v>117</v>
      </c>
      <c r="AE54" s="8"/>
      <c r="AF54" s="8"/>
    </row>
    <row r="55" spans="1:32" ht="38.25">
      <c r="A55" s="16">
        <v>36</v>
      </c>
      <c r="B55" s="10" t="s">
        <v>189</v>
      </c>
      <c r="C55" s="11" t="s">
        <v>191</v>
      </c>
      <c r="D55" s="22" t="s">
        <v>160</v>
      </c>
      <c r="E55" s="11" t="s">
        <v>159</v>
      </c>
      <c r="F55" s="11" t="s">
        <v>40</v>
      </c>
      <c r="G55" s="37" t="s">
        <v>109</v>
      </c>
      <c r="H55" s="37" t="s">
        <v>407</v>
      </c>
      <c r="I55" s="121" t="s">
        <v>190</v>
      </c>
      <c r="J55" s="12" t="s">
        <v>110</v>
      </c>
      <c r="K55" s="12" t="s">
        <v>110</v>
      </c>
      <c r="L55" s="12"/>
      <c r="M55" s="12"/>
      <c r="N55" s="51"/>
      <c r="O55" s="51">
        <f t="shared" si="2"/>
        <v>0</v>
      </c>
      <c r="P55" s="51"/>
      <c r="Q55" s="51"/>
      <c r="R55" s="51"/>
      <c r="S55" s="51"/>
      <c r="T55" s="51"/>
      <c r="U55" s="51"/>
      <c r="V55" s="9" t="s">
        <v>68</v>
      </c>
      <c r="W55" s="9" t="s">
        <v>63</v>
      </c>
      <c r="X55" s="9" t="s">
        <v>307</v>
      </c>
      <c r="Y55" s="96" t="s">
        <v>743</v>
      </c>
      <c r="Z55" s="9" t="s">
        <v>301</v>
      </c>
      <c r="AA55" s="9" t="s">
        <v>301</v>
      </c>
      <c r="AB55" s="9" t="s">
        <v>189</v>
      </c>
      <c r="AC55" s="9" t="s">
        <v>278</v>
      </c>
      <c r="AD55" s="8" t="s">
        <v>117</v>
      </c>
      <c r="AE55" s="8"/>
      <c r="AF55" s="8" t="s">
        <v>314</v>
      </c>
    </row>
    <row r="56" spans="1:32" ht="38.25">
      <c r="A56" s="16">
        <v>38</v>
      </c>
      <c r="B56" s="10" t="s">
        <v>189</v>
      </c>
      <c r="C56" s="11" t="s">
        <v>191</v>
      </c>
      <c r="D56" s="22" t="s">
        <v>64</v>
      </c>
      <c r="E56" s="11" t="s">
        <v>576</v>
      </c>
      <c r="F56" s="11" t="s">
        <v>40</v>
      </c>
      <c r="G56" s="37" t="s">
        <v>168</v>
      </c>
      <c r="H56" s="37" t="s">
        <v>361</v>
      </c>
      <c r="I56" s="117" t="s">
        <v>190</v>
      </c>
      <c r="J56" s="12">
        <v>34.09</v>
      </c>
      <c r="K56" s="12">
        <v>34.09</v>
      </c>
      <c r="L56" s="12"/>
      <c r="M56" s="12"/>
      <c r="N56" s="51"/>
      <c r="O56" s="51">
        <f t="shared" si="2"/>
        <v>0</v>
      </c>
      <c r="P56" s="51"/>
      <c r="Q56" s="51"/>
      <c r="R56" s="51"/>
      <c r="S56" s="51"/>
      <c r="T56" s="51"/>
      <c r="U56" s="51"/>
      <c r="V56" s="9" t="s">
        <v>68</v>
      </c>
      <c r="W56" s="9" t="s">
        <v>63</v>
      </c>
      <c r="X56" s="9" t="s">
        <v>307</v>
      </c>
      <c r="Y56" s="96" t="s">
        <v>743</v>
      </c>
      <c r="Z56" s="9" t="s">
        <v>301</v>
      </c>
      <c r="AA56" s="9" t="s">
        <v>301</v>
      </c>
      <c r="AB56" s="9" t="s">
        <v>189</v>
      </c>
      <c r="AC56" s="9" t="s">
        <v>278</v>
      </c>
      <c r="AD56" s="8" t="s">
        <v>117</v>
      </c>
      <c r="AE56" s="8"/>
      <c r="AF56" s="8"/>
    </row>
    <row r="57" spans="1:32" ht="38.25">
      <c r="A57" s="16"/>
      <c r="B57" s="10" t="s">
        <v>189</v>
      </c>
      <c r="C57" s="11" t="s">
        <v>191</v>
      </c>
      <c r="D57" s="22" t="s">
        <v>805</v>
      </c>
      <c r="E57" s="11" t="s">
        <v>806</v>
      </c>
      <c r="F57" s="11" t="s">
        <v>40</v>
      </c>
      <c r="G57" s="37" t="s">
        <v>168</v>
      </c>
      <c r="H57" s="37" t="s">
        <v>32</v>
      </c>
      <c r="I57" s="117"/>
      <c r="K57" s="12"/>
      <c r="L57" s="12"/>
      <c r="M57" s="12"/>
      <c r="N57" s="51"/>
      <c r="O57" s="51">
        <f t="shared" si="2"/>
        <v>0</v>
      </c>
      <c r="P57" s="51"/>
      <c r="Q57" s="51"/>
      <c r="R57" s="51"/>
      <c r="S57" s="51"/>
      <c r="T57" s="51"/>
      <c r="U57" s="51"/>
      <c r="V57" s="9" t="s">
        <v>68</v>
      </c>
      <c r="W57" s="9" t="s">
        <v>63</v>
      </c>
      <c r="X57" s="9" t="s">
        <v>307</v>
      </c>
      <c r="Y57" s="96" t="s">
        <v>743</v>
      </c>
      <c r="Z57" s="9"/>
      <c r="AA57" s="9" t="s">
        <v>301</v>
      </c>
      <c r="AB57" s="9" t="s">
        <v>189</v>
      </c>
      <c r="AC57" s="9" t="s">
        <v>278</v>
      </c>
      <c r="AD57" s="8" t="s">
        <v>117</v>
      </c>
      <c r="AE57" s="8"/>
      <c r="AF57" s="8"/>
    </row>
    <row r="58" spans="1:32" ht="38.25">
      <c r="A58" s="16">
        <v>39</v>
      </c>
      <c r="B58" s="10" t="s">
        <v>189</v>
      </c>
      <c r="C58" s="11" t="s">
        <v>191</v>
      </c>
      <c r="D58" s="22" t="s">
        <v>65</v>
      </c>
      <c r="E58" s="11" t="s">
        <v>577</v>
      </c>
      <c r="F58" s="11" t="s">
        <v>40</v>
      </c>
      <c r="G58" s="37" t="s">
        <v>168</v>
      </c>
      <c r="H58" s="37" t="s">
        <v>818</v>
      </c>
      <c r="I58" s="117" t="s">
        <v>190</v>
      </c>
      <c r="J58" s="12">
        <v>18.5</v>
      </c>
      <c r="K58" s="12">
        <v>24.86</v>
      </c>
      <c r="L58" s="12"/>
      <c r="M58" s="12"/>
      <c r="N58" s="51"/>
      <c r="O58" s="51">
        <f t="shared" si="2"/>
        <v>0</v>
      </c>
      <c r="P58" s="51"/>
      <c r="Q58" s="51"/>
      <c r="R58" s="51"/>
      <c r="S58" s="51"/>
      <c r="T58" s="51"/>
      <c r="U58" s="51"/>
      <c r="V58" s="9" t="s">
        <v>68</v>
      </c>
      <c r="W58" s="9" t="s">
        <v>63</v>
      </c>
      <c r="X58" s="9" t="s">
        <v>307</v>
      </c>
      <c r="Y58" s="96" t="s">
        <v>743</v>
      </c>
      <c r="Z58" s="9" t="s">
        <v>301</v>
      </c>
      <c r="AA58" s="9" t="s">
        <v>301</v>
      </c>
      <c r="AB58" s="9" t="s">
        <v>189</v>
      </c>
      <c r="AC58" s="9" t="s">
        <v>278</v>
      </c>
      <c r="AD58" s="8" t="s">
        <v>117</v>
      </c>
      <c r="AE58" s="8"/>
      <c r="AF58" s="8" t="s">
        <v>314</v>
      </c>
    </row>
    <row r="59" spans="1:32" ht="38.25">
      <c r="A59" s="16">
        <v>40</v>
      </c>
      <c r="B59" s="10" t="s">
        <v>189</v>
      </c>
      <c r="C59" s="11" t="s">
        <v>191</v>
      </c>
      <c r="D59" s="22" t="s">
        <v>66</v>
      </c>
      <c r="E59" s="11" t="s">
        <v>578</v>
      </c>
      <c r="F59" s="11" t="s">
        <v>40</v>
      </c>
      <c r="G59" s="37" t="s">
        <v>168</v>
      </c>
      <c r="H59" s="37" t="s">
        <v>818</v>
      </c>
      <c r="I59" s="117" t="s">
        <v>190</v>
      </c>
      <c r="J59" s="12">
        <v>24.88</v>
      </c>
      <c r="K59" s="12">
        <v>28.66</v>
      </c>
      <c r="L59" s="12"/>
      <c r="M59" s="12"/>
      <c r="N59" s="51"/>
      <c r="O59" s="51">
        <f t="shared" si="2"/>
        <v>0</v>
      </c>
      <c r="P59" s="51"/>
      <c r="Q59" s="51"/>
      <c r="R59" s="51"/>
      <c r="S59" s="51"/>
      <c r="T59" s="51"/>
      <c r="U59" s="51"/>
      <c r="V59" s="9" t="s">
        <v>68</v>
      </c>
      <c r="W59" s="9" t="s">
        <v>63</v>
      </c>
      <c r="X59" s="9" t="s">
        <v>307</v>
      </c>
      <c r="Y59" s="96" t="s">
        <v>743</v>
      </c>
      <c r="Z59" s="9" t="s">
        <v>301</v>
      </c>
      <c r="AA59" s="9" t="s">
        <v>301</v>
      </c>
      <c r="AB59" s="9" t="s">
        <v>189</v>
      </c>
      <c r="AC59" s="9" t="s">
        <v>278</v>
      </c>
      <c r="AD59" s="8" t="s">
        <v>117</v>
      </c>
      <c r="AE59" s="8"/>
      <c r="AF59" s="8" t="s">
        <v>314</v>
      </c>
    </row>
    <row r="60" spans="1:32" ht="38.25">
      <c r="A60" s="16"/>
      <c r="B60" s="10" t="s">
        <v>189</v>
      </c>
      <c r="C60" s="11" t="s">
        <v>191</v>
      </c>
      <c r="D60" s="22" t="s">
        <v>807</v>
      </c>
      <c r="E60" s="11" t="s">
        <v>808</v>
      </c>
      <c r="F60" s="11" t="s">
        <v>40</v>
      </c>
      <c r="G60" s="37" t="s">
        <v>168</v>
      </c>
      <c r="H60" s="37" t="s">
        <v>818</v>
      </c>
      <c r="I60" s="117"/>
      <c r="K60" s="12"/>
      <c r="L60" s="12"/>
      <c r="M60" s="12"/>
      <c r="N60" s="51"/>
      <c r="O60" s="51">
        <f t="shared" si="2"/>
        <v>0</v>
      </c>
      <c r="P60" s="51"/>
      <c r="Q60" s="51"/>
      <c r="R60" s="51"/>
      <c r="S60" s="51"/>
      <c r="T60" s="51"/>
      <c r="U60" s="51"/>
      <c r="V60" s="9" t="s">
        <v>68</v>
      </c>
      <c r="W60" s="9" t="s">
        <v>63</v>
      </c>
      <c r="X60" s="9" t="s">
        <v>307</v>
      </c>
      <c r="Y60" s="96" t="s">
        <v>743</v>
      </c>
      <c r="Z60" s="9"/>
      <c r="AA60" s="9" t="s">
        <v>301</v>
      </c>
      <c r="AB60" s="9" t="s">
        <v>189</v>
      </c>
      <c r="AC60" s="9" t="s">
        <v>278</v>
      </c>
      <c r="AD60" s="8" t="s">
        <v>117</v>
      </c>
      <c r="AE60" s="8"/>
      <c r="AF60" s="8" t="s">
        <v>314</v>
      </c>
    </row>
    <row r="61" spans="1:32" ht="38.25">
      <c r="A61" s="16">
        <v>41</v>
      </c>
      <c r="B61" s="10" t="s">
        <v>189</v>
      </c>
      <c r="C61" s="11" t="s">
        <v>191</v>
      </c>
      <c r="D61" s="22" t="s">
        <v>67</v>
      </c>
      <c r="E61" s="11" t="s">
        <v>624</v>
      </c>
      <c r="F61" s="11" t="s">
        <v>40</v>
      </c>
      <c r="G61" s="37" t="s">
        <v>168</v>
      </c>
      <c r="H61" s="37" t="s">
        <v>818</v>
      </c>
      <c r="I61" s="117" t="s">
        <v>190</v>
      </c>
      <c r="J61" s="12">
        <v>26.66</v>
      </c>
      <c r="K61" s="12">
        <v>26.66</v>
      </c>
      <c r="L61" s="12"/>
      <c r="M61" s="12"/>
      <c r="N61" s="51"/>
      <c r="O61" s="51">
        <f t="shared" si="2"/>
        <v>0</v>
      </c>
      <c r="P61" s="51"/>
      <c r="Q61" s="51"/>
      <c r="R61" s="51"/>
      <c r="S61" s="51"/>
      <c r="T61" s="51"/>
      <c r="U61" s="51"/>
      <c r="V61" s="9" t="s">
        <v>68</v>
      </c>
      <c r="W61" s="9" t="s">
        <v>63</v>
      </c>
      <c r="X61" s="9" t="s">
        <v>307</v>
      </c>
      <c r="Y61" s="96" t="s">
        <v>743</v>
      </c>
      <c r="Z61" s="9" t="s">
        <v>301</v>
      </c>
      <c r="AA61" s="9" t="s">
        <v>301</v>
      </c>
      <c r="AB61" s="9" t="s">
        <v>189</v>
      </c>
      <c r="AC61" s="9" t="s">
        <v>278</v>
      </c>
      <c r="AD61" s="8" t="s">
        <v>117</v>
      </c>
      <c r="AE61" s="8"/>
      <c r="AF61" s="8" t="s">
        <v>314</v>
      </c>
    </row>
    <row r="62" spans="1:32" ht="38.25">
      <c r="A62" s="16"/>
      <c r="B62" s="10" t="s">
        <v>189</v>
      </c>
      <c r="C62" s="11" t="s">
        <v>191</v>
      </c>
      <c r="D62" s="22" t="s">
        <v>812</v>
      </c>
      <c r="E62" s="11" t="s">
        <v>811</v>
      </c>
      <c r="F62" s="11" t="s">
        <v>40</v>
      </c>
      <c r="G62" s="37"/>
      <c r="H62" s="37"/>
      <c r="I62" s="117"/>
      <c r="K62" s="12"/>
      <c r="L62" s="12"/>
      <c r="M62" s="12"/>
      <c r="N62" s="51"/>
      <c r="O62" s="51">
        <f t="shared" si="2"/>
        <v>0</v>
      </c>
      <c r="P62" s="51"/>
      <c r="Q62" s="51"/>
      <c r="R62" s="51"/>
      <c r="S62" s="51"/>
      <c r="T62" s="51"/>
      <c r="U62" s="51"/>
      <c r="V62" s="9" t="s">
        <v>68</v>
      </c>
      <c r="W62" s="9" t="s">
        <v>63</v>
      </c>
      <c r="X62" s="9" t="s">
        <v>307</v>
      </c>
      <c r="Y62" s="96" t="s">
        <v>743</v>
      </c>
      <c r="Z62" s="9"/>
      <c r="AA62" s="9" t="s">
        <v>301</v>
      </c>
      <c r="AB62" s="9" t="s">
        <v>189</v>
      </c>
      <c r="AC62" s="9" t="s">
        <v>278</v>
      </c>
      <c r="AD62" s="8" t="s">
        <v>117</v>
      </c>
      <c r="AE62" s="8"/>
      <c r="AF62" s="8" t="s">
        <v>314</v>
      </c>
    </row>
    <row r="63" spans="1:32" ht="38.25">
      <c r="A63" s="16"/>
      <c r="B63" s="10" t="s">
        <v>189</v>
      </c>
      <c r="C63" s="11" t="s">
        <v>191</v>
      </c>
      <c r="D63" s="22" t="s">
        <v>810</v>
      </c>
      <c r="E63" s="11" t="s">
        <v>809</v>
      </c>
      <c r="F63" s="11" t="s">
        <v>40</v>
      </c>
      <c r="G63" s="37"/>
      <c r="H63" s="37"/>
      <c r="I63" s="117"/>
      <c r="K63" s="12"/>
      <c r="L63" s="12"/>
      <c r="M63" s="12"/>
      <c r="N63" s="51"/>
      <c r="O63" s="51">
        <f t="shared" si="2"/>
        <v>0</v>
      </c>
      <c r="P63" s="51"/>
      <c r="Q63" s="51"/>
      <c r="R63" s="51"/>
      <c r="S63" s="51"/>
      <c r="T63" s="51"/>
      <c r="U63" s="51"/>
      <c r="V63" s="9" t="s">
        <v>68</v>
      </c>
      <c r="W63" s="9" t="s">
        <v>63</v>
      </c>
      <c r="X63" s="9" t="s">
        <v>307</v>
      </c>
      <c r="Y63" s="96" t="s">
        <v>743</v>
      </c>
      <c r="Z63" s="9"/>
      <c r="AA63" s="9" t="s">
        <v>301</v>
      </c>
      <c r="AB63" s="9" t="s">
        <v>189</v>
      </c>
      <c r="AC63" s="9" t="s">
        <v>278</v>
      </c>
      <c r="AD63" s="8" t="s">
        <v>117</v>
      </c>
      <c r="AE63" s="8"/>
      <c r="AF63" s="8" t="s">
        <v>314</v>
      </c>
    </row>
    <row r="64" spans="1:32" ht="38.25">
      <c r="A64" s="16">
        <v>43</v>
      </c>
      <c r="B64" s="10" t="s">
        <v>189</v>
      </c>
      <c r="C64" s="11" t="s">
        <v>191</v>
      </c>
      <c r="D64" s="22" t="s">
        <v>241</v>
      </c>
      <c r="E64" s="11" t="s">
        <v>246</v>
      </c>
      <c r="F64" s="11" t="s">
        <v>40</v>
      </c>
      <c r="G64" s="37" t="s">
        <v>218</v>
      </c>
      <c r="H64" s="37" t="s">
        <v>535</v>
      </c>
      <c r="I64" s="117" t="s">
        <v>190</v>
      </c>
      <c r="J64" s="9">
        <v>24.5</v>
      </c>
      <c r="K64" s="9">
        <v>24.5</v>
      </c>
      <c r="L64" s="9"/>
      <c r="M64" s="9"/>
      <c r="N64" s="51"/>
      <c r="O64" s="51">
        <f t="shared" si="2"/>
        <v>0</v>
      </c>
      <c r="P64" s="51"/>
      <c r="Q64" s="51"/>
      <c r="R64" s="51"/>
      <c r="S64" s="51"/>
      <c r="T64" s="51"/>
      <c r="U64" s="51"/>
      <c r="V64" s="9" t="s">
        <v>68</v>
      </c>
      <c r="W64" s="9" t="s">
        <v>63</v>
      </c>
      <c r="X64" s="9" t="s">
        <v>307</v>
      </c>
      <c r="Y64" s="96" t="s">
        <v>743</v>
      </c>
      <c r="Z64" s="9" t="s">
        <v>301</v>
      </c>
      <c r="AA64" s="9" t="s">
        <v>301</v>
      </c>
      <c r="AB64" s="9" t="s">
        <v>189</v>
      </c>
      <c r="AC64" s="9" t="s">
        <v>278</v>
      </c>
      <c r="AD64" s="8" t="s">
        <v>117</v>
      </c>
      <c r="AE64" s="8"/>
      <c r="AF64" s="8"/>
    </row>
    <row r="65" spans="1:32" ht="38.25">
      <c r="A65" s="182">
        <v>44</v>
      </c>
      <c r="B65" s="183" t="s">
        <v>189</v>
      </c>
      <c r="C65" s="141" t="s">
        <v>191</v>
      </c>
      <c r="D65" s="184" t="s">
        <v>242</v>
      </c>
      <c r="E65" s="141" t="s">
        <v>247</v>
      </c>
      <c r="F65" s="141" t="s">
        <v>40</v>
      </c>
      <c r="G65" s="238" t="s">
        <v>218</v>
      </c>
      <c r="H65" s="238" t="s">
        <v>535</v>
      </c>
      <c r="I65" s="197" t="s">
        <v>190</v>
      </c>
      <c r="J65" s="186">
        <v>24.55</v>
      </c>
      <c r="K65" s="105">
        <v>24.55</v>
      </c>
      <c r="L65" s="186"/>
      <c r="M65" s="186"/>
      <c r="N65" s="102"/>
      <c r="O65" s="51">
        <f t="shared" si="2"/>
        <v>0</v>
      </c>
      <c r="P65" s="102"/>
      <c r="Q65" s="102"/>
      <c r="R65" s="102"/>
      <c r="S65" s="102"/>
      <c r="T65" s="102"/>
      <c r="U65" s="102"/>
      <c r="V65" s="186" t="s">
        <v>68</v>
      </c>
      <c r="W65" s="186" t="s">
        <v>63</v>
      </c>
      <c r="X65" s="9" t="s">
        <v>307</v>
      </c>
      <c r="Y65" s="96" t="s">
        <v>743</v>
      </c>
      <c r="Z65" s="186" t="s">
        <v>301</v>
      </c>
      <c r="AA65" s="9" t="s">
        <v>301</v>
      </c>
      <c r="AB65" s="9" t="s">
        <v>189</v>
      </c>
      <c r="AC65" s="9" t="s">
        <v>278</v>
      </c>
      <c r="AD65" s="8" t="s">
        <v>117</v>
      </c>
      <c r="AE65" s="143"/>
      <c r="AF65" s="143"/>
    </row>
    <row r="66" spans="1:30" s="8" customFormat="1" ht="38.25">
      <c r="A66" s="16">
        <v>45</v>
      </c>
      <c r="B66" s="10" t="s">
        <v>189</v>
      </c>
      <c r="C66" s="11" t="s">
        <v>191</v>
      </c>
      <c r="D66" s="22" t="s">
        <v>243</v>
      </c>
      <c r="E66" s="11" t="s">
        <v>248</v>
      </c>
      <c r="F66" s="11" t="s">
        <v>40</v>
      </c>
      <c r="G66" s="37" t="s">
        <v>218</v>
      </c>
      <c r="H66" s="37" t="s">
        <v>535</v>
      </c>
      <c r="I66" s="9" t="s">
        <v>190</v>
      </c>
      <c r="J66" s="9">
        <v>21.91</v>
      </c>
      <c r="K66" s="9">
        <v>21.91</v>
      </c>
      <c r="L66" s="9"/>
      <c r="M66" s="9"/>
      <c r="N66" s="51"/>
      <c r="O66" s="51">
        <f t="shared" si="2"/>
        <v>0</v>
      </c>
      <c r="P66" s="51"/>
      <c r="Q66" s="51"/>
      <c r="R66" s="51"/>
      <c r="S66" s="51"/>
      <c r="T66" s="51"/>
      <c r="U66" s="51"/>
      <c r="V66" s="9" t="s">
        <v>68</v>
      </c>
      <c r="W66" s="9" t="s">
        <v>63</v>
      </c>
      <c r="X66" s="9" t="s">
        <v>307</v>
      </c>
      <c r="Y66" s="71" t="s">
        <v>743</v>
      </c>
      <c r="Z66" s="9" t="s">
        <v>301</v>
      </c>
      <c r="AA66" s="9" t="s">
        <v>301</v>
      </c>
      <c r="AB66" s="9" t="s">
        <v>189</v>
      </c>
      <c r="AC66" s="9" t="s">
        <v>278</v>
      </c>
      <c r="AD66" s="8" t="s">
        <v>117</v>
      </c>
    </row>
    <row r="67" spans="1:32" s="8" customFormat="1" ht="38.25">
      <c r="A67" s="16">
        <v>46</v>
      </c>
      <c r="B67" s="10" t="s">
        <v>189</v>
      </c>
      <c r="C67" s="11" t="s">
        <v>191</v>
      </c>
      <c r="D67" s="22" t="s">
        <v>244</v>
      </c>
      <c r="E67" s="11" t="s">
        <v>249</v>
      </c>
      <c r="F67" s="11" t="s">
        <v>40</v>
      </c>
      <c r="G67" s="37" t="s">
        <v>218</v>
      </c>
      <c r="H67" s="37" t="s">
        <v>535</v>
      </c>
      <c r="I67" s="9" t="s">
        <v>190</v>
      </c>
      <c r="J67" s="9">
        <v>21.55</v>
      </c>
      <c r="K67" s="9">
        <v>21.55</v>
      </c>
      <c r="L67" s="9"/>
      <c r="M67" s="9"/>
      <c r="N67" s="51"/>
      <c r="O67" s="51">
        <f t="shared" si="2"/>
        <v>0</v>
      </c>
      <c r="P67" s="51"/>
      <c r="Q67" s="51"/>
      <c r="R67" s="51"/>
      <c r="S67" s="51"/>
      <c r="T67" s="51"/>
      <c r="U67" s="51"/>
      <c r="V67" s="9" t="s">
        <v>68</v>
      </c>
      <c r="W67" s="9" t="s">
        <v>63</v>
      </c>
      <c r="X67" s="9" t="s">
        <v>307</v>
      </c>
      <c r="Y67" s="71" t="s">
        <v>743</v>
      </c>
      <c r="Z67" s="9" t="s">
        <v>301</v>
      </c>
      <c r="AA67" s="9" t="s">
        <v>301</v>
      </c>
      <c r="AB67" s="9" t="s">
        <v>189</v>
      </c>
      <c r="AC67" s="9" t="s">
        <v>278</v>
      </c>
      <c r="AD67" s="8" t="s">
        <v>117</v>
      </c>
      <c r="AF67" s="8" t="s">
        <v>314</v>
      </c>
    </row>
    <row r="68" spans="1:30" s="8" customFormat="1" ht="38.25">
      <c r="A68" s="16">
        <v>47</v>
      </c>
      <c r="B68" s="10" t="s">
        <v>189</v>
      </c>
      <c r="C68" s="11" t="s">
        <v>191</v>
      </c>
      <c r="D68" s="22" t="s">
        <v>245</v>
      </c>
      <c r="E68" s="11" t="s">
        <v>250</v>
      </c>
      <c r="F68" s="11" t="s">
        <v>40</v>
      </c>
      <c r="G68" s="37" t="s">
        <v>218</v>
      </c>
      <c r="H68" s="37" t="s">
        <v>535</v>
      </c>
      <c r="I68" s="9" t="s">
        <v>190</v>
      </c>
      <c r="J68" s="9">
        <v>81.95</v>
      </c>
      <c r="K68" s="9">
        <v>81.95</v>
      </c>
      <c r="L68" s="9"/>
      <c r="M68" s="9"/>
      <c r="N68" s="51"/>
      <c r="O68" s="51">
        <f t="shared" si="2"/>
        <v>0</v>
      </c>
      <c r="P68" s="51"/>
      <c r="Q68" s="51"/>
      <c r="R68" s="51"/>
      <c r="S68" s="51"/>
      <c r="T68" s="51"/>
      <c r="U68" s="51"/>
      <c r="V68" s="9" t="s">
        <v>68</v>
      </c>
      <c r="W68" s="9" t="s">
        <v>63</v>
      </c>
      <c r="X68" s="9" t="s">
        <v>307</v>
      </c>
      <c r="Y68" s="71" t="s">
        <v>743</v>
      </c>
      <c r="Z68" s="9" t="s">
        <v>301</v>
      </c>
      <c r="AA68" s="9" t="s">
        <v>301</v>
      </c>
      <c r="AB68" s="9" t="s">
        <v>189</v>
      </c>
      <c r="AC68" s="9" t="s">
        <v>278</v>
      </c>
      <c r="AD68" s="8" t="s">
        <v>117</v>
      </c>
    </row>
    <row r="69" spans="1:30" s="8" customFormat="1" ht="38.25">
      <c r="A69" s="16">
        <v>49</v>
      </c>
      <c r="B69" s="10" t="s">
        <v>189</v>
      </c>
      <c r="C69" s="11" t="s">
        <v>191</v>
      </c>
      <c r="D69" s="22" t="s">
        <v>251</v>
      </c>
      <c r="E69" s="11" t="s">
        <v>33</v>
      </c>
      <c r="F69" s="11" t="s">
        <v>40</v>
      </c>
      <c r="G69" s="37" t="s">
        <v>252</v>
      </c>
      <c r="H69" s="37" t="s">
        <v>32</v>
      </c>
      <c r="I69" s="9" t="s">
        <v>190</v>
      </c>
      <c r="J69" s="9">
        <v>840</v>
      </c>
      <c r="K69" s="134">
        <v>840000000</v>
      </c>
      <c r="L69" s="134">
        <v>95585829479.129</v>
      </c>
      <c r="M69" s="134">
        <v>785195531.42</v>
      </c>
      <c r="N69" s="51">
        <v>9500</v>
      </c>
      <c r="O69" s="51">
        <f t="shared" si="2"/>
        <v>63.333333333333336</v>
      </c>
      <c r="P69" s="51"/>
      <c r="Q69" s="51"/>
      <c r="R69" s="51"/>
      <c r="S69" s="51"/>
      <c r="T69" s="51"/>
      <c r="U69" s="51"/>
      <c r="V69" s="13" t="s">
        <v>68</v>
      </c>
      <c r="W69" s="9" t="s">
        <v>63</v>
      </c>
      <c r="X69" s="9" t="s">
        <v>307</v>
      </c>
      <c r="Y69" s="71" t="s">
        <v>743</v>
      </c>
      <c r="Z69" s="9" t="s">
        <v>301</v>
      </c>
      <c r="AA69" s="9" t="s">
        <v>301</v>
      </c>
      <c r="AB69" s="9" t="s">
        <v>189</v>
      </c>
      <c r="AC69" s="9" t="s">
        <v>278</v>
      </c>
      <c r="AD69" s="8" t="s">
        <v>117</v>
      </c>
    </row>
    <row r="70" spans="1:30" s="8" customFormat="1" ht="38.25">
      <c r="A70" s="16">
        <v>50</v>
      </c>
      <c r="B70" s="10" t="s">
        <v>189</v>
      </c>
      <c r="C70" s="11" t="s">
        <v>191</v>
      </c>
      <c r="D70" s="22" t="s">
        <v>704</v>
      </c>
      <c r="E70" s="71" t="s">
        <v>706</v>
      </c>
      <c r="F70" s="11" t="s">
        <v>40</v>
      </c>
      <c r="G70" s="73" t="s">
        <v>707</v>
      </c>
      <c r="H70" s="73" t="s">
        <v>708</v>
      </c>
      <c r="I70" s="9" t="s">
        <v>190</v>
      </c>
      <c r="J70" s="94">
        <v>30000000</v>
      </c>
      <c r="K70" s="134">
        <v>30000000</v>
      </c>
      <c r="L70" s="134">
        <v>3630020014.398</v>
      </c>
      <c r="M70" s="134">
        <v>29819017.21</v>
      </c>
      <c r="N70" s="51"/>
      <c r="O70" s="51">
        <f t="shared" si="2"/>
        <v>0</v>
      </c>
      <c r="P70" s="51"/>
      <c r="Q70" s="51"/>
      <c r="R70" s="51"/>
      <c r="S70" s="51"/>
      <c r="T70" s="51"/>
      <c r="U70" s="51"/>
      <c r="V70" s="13" t="s">
        <v>68</v>
      </c>
      <c r="W70" s="9" t="s">
        <v>63</v>
      </c>
      <c r="X70" s="9" t="s">
        <v>307</v>
      </c>
      <c r="Y70" s="71" t="s">
        <v>743</v>
      </c>
      <c r="Z70" s="9"/>
      <c r="AA70" s="9" t="s">
        <v>301</v>
      </c>
      <c r="AB70" s="9" t="s">
        <v>189</v>
      </c>
      <c r="AC70" s="9" t="s">
        <v>278</v>
      </c>
      <c r="AD70" s="8" t="s">
        <v>117</v>
      </c>
    </row>
    <row r="71" spans="1:32" ht="38.25">
      <c r="A71" s="16">
        <v>51</v>
      </c>
      <c r="B71" s="10" t="s">
        <v>189</v>
      </c>
      <c r="C71" s="11" t="s">
        <v>191</v>
      </c>
      <c r="D71" s="22" t="s">
        <v>705</v>
      </c>
      <c r="E71" s="71" t="s">
        <v>706</v>
      </c>
      <c r="F71" s="11" t="s">
        <v>40</v>
      </c>
      <c r="G71" s="73" t="s">
        <v>707</v>
      </c>
      <c r="H71" s="73" t="s">
        <v>708</v>
      </c>
      <c r="I71" s="119" t="s">
        <v>195</v>
      </c>
      <c r="J71" s="94">
        <v>19380000</v>
      </c>
      <c r="K71" s="94">
        <v>26953510.243397847</v>
      </c>
      <c r="L71" s="134">
        <v>2503082700.36</v>
      </c>
      <c r="M71" s="134">
        <v>20561723.027</v>
      </c>
      <c r="N71" s="51"/>
      <c r="O71" s="51">
        <f t="shared" si="2"/>
        <v>0</v>
      </c>
      <c r="P71" s="240"/>
      <c r="Q71" s="240"/>
      <c r="R71" s="240"/>
      <c r="S71" s="240"/>
      <c r="T71" s="240"/>
      <c r="U71" s="240"/>
      <c r="V71" s="13" t="s">
        <v>68</v>
      </c>
      <c r="W71" s="9" t="s">
        <v>63</v>
      </c>
      <c r="X71" s="9" t="s">
        <v>307</v>
      </c>
      <c r="Y71" s="96" t="s">
        <v>743</v>
      </c>
      <c r="Z71" s="9"/>
      <c r="AA71" s="9" t="s">
        <v>301</v>
      </c>
      <c r="AB71" s="9" t="s">
        <v>189</v>
      </c>
      <c r="AC71" s="9" t="s">
        <v>278</v>
      </c>
      <c r="AD71" s="8" t="s">
        <v>117</v>
      </c>
      <c r="AE71" s="8"/>
      <c r="AF71" s="8"/>
    </row>
    <row r="72" spans="1:32" ht="51">
      <c r="A72" s="145">
        <v>52</v>
      </c>
      <c r="B72" s="146" t="s">
        <v>189</v>
      </c>
      <c r="C72" s="140" t="s">
        <v>191</v>
      </c>
      <c r="D72" s="190" t="s">
        <v>910</v>
      </c>
      <c r="E72" s="314" t="s">
        <v>417</v>
      </c>
      <c r="F72" s="140" t="s">
        <v>40</v>
      </c>
      <c r="G72" s="188"/>
      <c r="H72" s="188"/>
      <c r="I72" s="315"/>
      <c r="J72" s="316"/>
      <c r="K72" s="192"/>
      <c r="L72" s="192"/>
      <c r="M72" s="192"/>
      <c r="N72" s="103">
        <v>154</v>
      </c>
      <c r="O72" s="51">
        <f t="shared" si="2"/>
        <v>1.0266666666666666</v>
      </c>
      <c r="P72" s="103"/>
      <c r="Q72" s="103"/>
      <c r="R72" s="103"/>
      <c r="S72" s="103"/>
      <c r="T72" s="103"/>
      <c r="U72" s="103"/>
      <c r="V72" s="148" t="s">
        <v>68</v>
      </c>
      <c r="W72" s="148" t="s">
        <v>63</v>
      </c>
      <c r="X72" s="148" t="s">
        <v>307</v>
      </c>
      <c r="Y72" s="96" t="s">
        <v>743</v>
      </c>
      <c r="Z72" s="148" t="s">
        <v>301</v>
      </c>
      <c r="AA72" s="9" t="s">
        <v>301</v>
      </c>
      <c r="AB72" s="9" t="s">
        <v>189</v>
      </c>
      <c r="AC72" s="9" t="s">
        <v>278</v>
      </c>
      <c r="AD72" s="8" t="s">
        <v>117</v>
      </c>
      <c r="AE72" s="142"/>
      <c r="AF72" s="142"/>
    </row>
    <row r="73" spans="1:32" ht="38.25">
      <c r="A73" s="16">
        <v>29</v>
      </c>
      <c r="B73" s="10" t="s">
        <v>189</v>
      </c>
      <c r="C73" s="10" t="s">
        <v>191</v>
      </c>
      <c r="D73" s="22" t="s">
        <v>911</v>
      </c>
      <c r="E73" s="11" t="s">
        <v>126</v>
      </c>
      <c r="F73" s="11" t="s">
        <v>40</v>
      </c>
      <c r="G73" s="37"/>
      <c r="H73" s="37"/>
      <c r="I73" s="117"/>
      <c r="J73" s="40"/>
      <c r="K73" s="58"/>
      <c r="L73" s="58"/>
      <c r="M73" s="58"/>
      <c r="N73" s="51">
        <v>1050</v>
      </c>
      <c r="O73" s="51">
        <f t="shared" si="2"/>
        <v>7</v>
      </c>
      <c r="P73" s="51"/>
      <c r="Q73" s="51"/>
      <c r="R73" s="51"/>
      <c r="S73" s="51"/>
      <c r="T73" s="51"/>
      <c r="U73" s="51"/>
      <c r="V73" s="9" t="s">
        <v>68</v>
      </c>
      <c r="W73" s="9" t="s">
        <v>63</v>
      </c>
      <c r="X73" s="9" t="s">
        <v>307</v>
      </c>
      <c r="Y73" s="96" t="s">
        <v>743</v>
      </c>
      <c r="Z73" s="9" t="s">
        <v>301</v>
      </c>
      <c r="AA73" s="9" t="s">
        <v>301</v>
      </c>
      <c r="AB73" s="9" t="s">
        <v>189</v>
      </c>
      <c r="AC73" s="9" t="s">
        <v>278</v>
      </c>
      <c r="AD73" s="8" t="s">
        <v>117</v>
      </c>
      <c r="AE73" s="8"/>
      <c r="AF73" s="8"/>
    </row>
    <row r="74" spans="1:32" ht="38.25">
      <c r="A74" s="16">
        <v>141</v>
      </c>
      <c r="B74" s="10" t="s">
        <v>189</v>
      </c>
      <c r="C74" s="11" t="s">
        <v>191</v>
      </c>
      <c r="D74" s="22" t="s">
        <v>912</v>
      </c>
      <c r="E74" s="11" t="s">
        <v>125</v>
      </c>
      <c r="F74" s="11" t="s">
        <v>40</v>
      </c>
      <c r="G74" s="136" t="s">
        <v>819</v>
      </c>
      <c r="H74" s="136" t="s">
        <v>820</v>
      </c>
      <c r="I74" s="163" t="s">
        <v>190</v>
      </c>
      <c r="J74" s="134">
        <v>248000000</v>
      </c>
      <c r="K74" s="134">
        <v>248000000</v>
      </c>
      <c r="L74" s="134">
        <v>23946873042.075</v>
      </c>
      <c r="M74" s="134">
        <v>196713025.42</v>
      </c>
      <c r="N74" s="51">
        <v>210</v>
      </c>
      <c r="O74" s="51">
        <f t="shared" si="2"/>
        <v>1.4</v>
      </c>
      <c r="P74" s="51"/>
      <c r="Q74" s="51"/>
      <c r="R74" s="51"/>
      <c r="S74" s="51"/>
      <c r="T74" s="51"/>
      <c r="U74" s="51"/>
      <c r="V74" s="9" t="s">
        <v>68</v>
      </c>
      <c r="W74" s="9" t="s">
        <v>63</v>
      </c>
      <c r="X74" s="9" t="s">
        <v>307</v>
      </c>
      <c r="Y74" s="105" t="s">
        <v>743</v>
      </c>
      <c r="Z74" s="9" t="s">
        <v>301</v>
      </c>
      <c r="AA74" s="9" t="s">
        <v>301</v>
      </c>
      <c r="AB74" s="9" t="s">
        <v>189</v>
      </c>
      <c r="AC74" s="9" t="s">
        <v>278</v>
      </c>
      <c r="AD74" s="8" t="s">
        <v>117</v>
      </c>
      <c r="AE74" s="8"/>
      <c r="AF74" s="8"/>
    </row>
    <row r="75" spans="1:32" ht="38.25">
      <c r="A75" s="16">
        <v>142</v>
      </c>
      <c r="B75" s="10" t="s">
        <v>189</v>
      </c>
      <c r="C75" s="11" t="s">
        <v>191</v>
      </c>
      <c r="D75" s="22" t="s">
        <v>913</v>
      </c>
      <c r="E75" s="11" t="s">
        <v>158</v>
      </c>
      <c r="F75" s="11" t="s">
        <v>40</v>
      </c>
      <c r="G75" s="136" t="s">
        <v>819</v>
      </c>
      <c r="H75" s="136" t="s">
        <v>820</v>
      </c>
      <c r="I75" s="163" t="s">
        <v>190</v>
      </c>
      <c r="J75" s="134">
        <v>248000000</v>
      </c>
      <c r="K75" s="134">
        <v>248000000</v>
      </c>
      <c r="L75" s="134">
        <v>23946873042.075</v>
      </c>
      <c r="M75" s="134">
        <v>196713025.42</v>
      </c>
      <c r="N75" s="51">
        <v>839</v>
      </c>
      <c r="O75" s="51">
        <f t="shared" si="2"/>
        <v>5.593333333333334</v>
      </c>
      <c r="P75" s="51"/>
      <c r="Q75" s="51"/>
      <c r="R75" s="51"/>
      <c r="S75" s="51"/>
      <c r="T75" s="51"/>
      <c r="U75" s="51"/>
      <c r="V75" s="9" t="s">
        <v>68</v>
      </c>
      <c r="W75" s="9" t="s">
        <v>63</v>
      </c>
      <c r="X75" s="9" t="s">
        <v>307</v>
      </c>
      <c r="Y75" s="9" t="s">
        <v>743</v>
      </c>
      <c r="Z75" s="9" t="s">
        <v>68</v>
      </c>
      <c r="AA75" s="9" t="s">
        <v>301</v>
      </c>
      <c r="AB75" s="9" t="s">
        <v>189</v>
      </c>
      <c r="AC75" s="9" t="s">
        <v>278</v>
      </c>
      <c r="AD75" s="8" t="s">
        <v>117</v>
      </c>
      <c r="AE75" s="8"/>
      <c r="AF75" s="8"/>
    </row>
    <row r="76" spans="1:32" ht="38.25">
      <c r="A76" s="16"/>
      <c r="B76" s="10" t="s">
        <v>189</v>
      </c>
      <c r="C76" s="11" t="s">
        <v>191</v>
      </c>
      <c r="D76" s="22" t="s">
        <v>914</v>
      </c>
      <c r="E76" s="11" t="s">
        <v>915</v>
      </c>
      <c r="F76" s="11" t="s">
        <v>40</v>
      </c>
      <c r="G76" s="136"/>
      <c r="H76" s="136"/>
      <c r="I76" s="163"/>
      <c r="J76" s="134"/>
      <c r="K76" s="134"/>
      <c r="L76" s="134"/>
      <c r="M76" s="134"/>
      <c r="N76" s="51">
        <v>490</v>
      </c>
      <c r="O76" s="51">
        <f t="shared" si="2"/>
        <v>3.2666666666666666</v>
      </c>
      <c r="P76" s="51"/>
      <c r="Q76" s="51"/>
      <c r="R76" s="51"/>
      <c r="S76" s="51"/>
      <c r="T76" s="51"/>
      <c r="U76" s="51"/>
      <c r="V76" s="9" t="s">
        <v>68</v>
      </c>
      <c r="W76" s="9" t="s">
        <v>63</v>
      </c>
      <c r="X76" s="9" t="s">
        <v>307</v>
      </c>
      <c r="Y76" s="9" t="s">
        <v>743</v>
      </c>
      <c r="Z76" s="9"/>
      <c r="AA76" s="9" t="s">
        <v>301</v>
      </c>
      <c r="AB76" s="9" t="s">
        <v>189</v>
      </c>
      <c r="AC76" s="9" t="s">
        <v>278</v>
      </c>
      <c r="AD76" s="8" t="s">
        <v>117</v>
      </c>
      <c r="AE76" s="8"/>
      <c r="AF76" s="8"/>
    </row>
    <row r="77" spans="1:32" ht="38.25">
      <c r="A77" s="16">
        <v>75</v>
      </c>
      <c r="B77" s="10" t="s">
        <v>189</v>
      </c>
      <c r="C77" s="11" t="s">
        <v>191</v>
      </c>
      <c r="D77" s="22" t="s">
        <v>955</v>
      </c>
      <c r="E77" s="71" t="s">
        <v>654</v>
      </c>
      <c r="F77" s="8" t="s">
        <v>40</v>
      </c>
      <c r="G77" s="95" t="s">
        <v>652</v>
      </c>
      <c r="H77" s="95" t="s">
        <v>372</v>
      </c>
      <c r="I77" s="122" t="s">
        <v>190</v>
      </c>
      <c r="J77" s="79">
        <v>115</v>
      </c>
      <c r="K77" s="134">
        <v>115000000</v>
      </c>
      <c r="L77" s="134">
        <v>13309603334.574</v>
      </c>
      <c r="M77" s="134">
        <v>109332535.17</v>
      </c>
      <c r="N77" s="51" t="s">
        <v>991</v>
      </c>
      <c r="O77" s="51" t="s">
        <v>990</v>
      </c>
      <c r="P77" s="227">
        <v>4408.22</v>
      </c>
      <c r="Q77" s="227">
        <v>952075.98</v>
      </c>
      <c r="R77" s="227">
        <f>SUM(P77:Q77)</f>
        <v>956484.2</v>
      </c>
      <c r="S77" s="230">
        <v>708400.426</v>
      </c>
      <c r="T77" s="230">
        <v>151998975.05</v>
      </c>
      <c r="U77" s="231">
        <f>SUM(S77:T77)</f>
        <v>152707375.476</v>
      </c>
      <c r="V77" s="9" t="s">
        <v>68</v>
      </c>
      <c r="W77" s="9" t="s">
        <v>63</v>
      </c>
      <c r="X77" s="9" t="s">
        <v>307</v>
      </c>
      <c r="Y77" s="96" t="s">
        <v>743</v>
      </c>
      <c r="Z77" s="9"/>
      <c r="AA77" s="9" t="s">
        <v>301</v>
      </c>
      <c r="AB77" s="9" t="s">
        <v>189</v>
      </c>
      <c r="AC77" s="9" t="s">
        <v>278</v>
      </c>
      <c r="AD77" s="8" t="s">
        <v>117</v>
      </c>
      <c r="AE77" s="39"/>
      <c r="AF77" s="8"/>
    </row>
    <row r="78" spans="1:31" s="8" customFormat="1" ht="38.25">
      <c r="A78" s="16">
        <v>53</v>
      </c>
      <c r="B78" s="10" t="s">
        <v>189</v>
      </c>
      <c r="C78" s="11" t="s">
        <v>191</v>
      </c>
      <c r="D78" s="22"/>
      <c r="E78" s="11" t="s">
        <v>420</v>
      </c>
      <c r="F78" s="11" t="s">
        <v>40</v>
      </c>
      <c r="G78" s="37"/>
      <c r="H78" s="37"/>
      <c r="I78" s="120"/>
      <c r="J78" s="65"/>
      <c r="K78" s="299"/>
      <c r="L78" s="65"/>
      <c r="M78" s="65"/>
      <c r="N78" s="51"/>
      <c r="O78" s="51">
        <f aca="true" t="shared" si="3" ref="O78:O109">N78/150</f>
        <v>0</v>
      </c>
      <c r="P78" s="240"/>
      <c r="Q78" s="240"/>
      <c r="R78" s="240"/>
      <c r="S78" s="240"/>
      <c r="T78" s="240"/>
      <c r="U78" s="240"/>
      <c r="V78" s="9" t="s">
        <v>68</v>
      </c>
      <c r="W78" s="9" t="s">
        <v>63</v>
      </c>
      <c r="X78" s="9" t="s">
        <v>307</v>
      </c>
      <c r="Y78" s="71" t="s">
        <v>743</v>
      </c>
      <c r="Z78" s="9" t="s">
        <v>301</v>
      </c>
      <c r="AA78" s="9" t="s">
        <v>301</v>
      </c>
      <c r="AB78" s="9" t="s">
        <v>189</v>
      </c>
      <c r="AC78" s="9" t="s">
        <v>278</v>
      </c>
      <c r="AD78" s="8" t="s">
        <v>117</v>
      </c>
      <c r="AE78" s="39"/>
    </row>
    <row r="79" spans="1:32" s="8" customFormat="1" ht="38.25">
      <c r="A79" s="16">
        <v>54</v>
      </c>
      <c r="B79" s="10" t="s">
        <v>189</v>
      </c>
      <c r="C79" s="11" t="s">
        <v>191</v>
      </c>
      <c r="D79" s="22" t="s">
        <v>579</v>
      </c>
      <c r="E79" s="11" t="s">
        <v>421</v>
      </c>
      <c r="F79" s="11" t="s">
        <v>40</v>
      </c>
      <c r="G79" s="95" t="s">
        <v>709</v>
      </c>
      <c r="H79" s="95" t="s">
        <v>657</v>
      </c>
      <c r="I79" s="120"/>
      <c r="J79" s="65"/>
      <c r="K79" s="65"/>
      <c r="L79" s="65"/>
      <c r="M79" s="65"/>
      <c r="N79" s="51">
        <v>1000</v>
      </c>
      <c r="O79" s="51">
        <f t="shared" si="3"/>
        <v>6.666666666666667</v>
      </c>
      <c r="P79" s="240"/>
      <c r="Q79" s="240"/>
      <c r="R79" s="240"/>
      <c r="S79" s="240"/>
      <c r="T79" s="240"/>
      <c r="U79" s="240"/>
      <c r="V79" s="9" t="s">
        <v>68</v>
      </c>
      <c r="W79" s="9" t="s">
        <v>63</v>
      </c>
      <c r="X79" s="9" t="s">
        <v>307</v>
      </c>
      <c r="Y79" s="71" t="s">
        <v>743</v>
      </c>
      <c r="Z79" s="9" t="s">
        <v>301</v>
      </c>
      <c r="AA79" s="9" t="s">
        <v>301</v>
      </c>
      <c r="AB79" s="9" t="s">
        <v>189</v>
      </c>
      <c r="AC79" s="9" t="s">
        <v>278</v>
      </c>
      <c r="AD79" s="8" t="s">
        <v>117</v>
      </c>
      <c r="AE79" s="39"/>
      <c r="AF79" s="8" t="s">
        <v>314</v>
      </c>
    </row>
    <row r="80" spans="1:32" ht="63.75">
      <c r="A80" s="16">
        <v>55</v>
      </c>
      <c r="B80" s="10" t="s">
        <v>189</v>
      </c>
      <c r="C80" s="11" t="s">
        <v>191</v>
      </c>
      <c r="D80" s="22" t="s">
        <v>580</v>
      </c>
      <c r="E80" s="11" t="s">
        <v>422</v>
      </c>
      <c r="F80" s="11" t="s">
        <v>40</v>
      </c>
      <c r="G80" s="95" t="s">
        <v>709</v>
      </c>
      <c r="H80" s="95" t="s">
        <v>657</v>
      </c>
      <c r="I80" s="120"/>
      <c r="J80" s="65"/>
      <c r="K80" s="65"/>
      <c r="L80" s="65"/>
      <c r="M80" s="65"/>
      <c r="N80" s="51">
        <v>1800</v>
      </c>
      <c r="O80" s="51">
        <f t="shared" si="3"/>
        <v>12</v>
      </c>
      <c r="P80" s="51"/>
      <c r="Q80" s="51"/>
      <c r="R80" s="51"/>
      <c r="S80" s="51"/>
      <c r="T80" s="51"/>
      <c r="U80" s="51"/>
      <c r="V80" s="9" t="s">
        <v>68</v>
      </c>
      <c r="W80" s="9" t="s">
        <v>63</v>
      </c>
      <c r="X80" s="9" t="s">
        <v>307</v>
      </c>
      <c r="Y80" s="96" t="s">
        <v>743</v>
      </c>
      <c r="Z80" s="9" t="s">
        <v>301</v>
      </c>
      <c r="AA80" s="9" t="s">
        <v>301</v>
      </c>
      <c r="AB80" s="9" t="s">
        <v>189</v>
      </c>
      <c r="AC80" s="9" t="s">
        <v>278</v>
      </c>
      <c r="AD80" s="8" t="s">
        <v>117</v>
      </c>
      <c r="AE80" s="39"/>
      <c r="AF80" s="8"/>
    </row>
    <row r="81" spans="1:32" s="90" customFormat="1" ht="38.25">
      <c r="A81" s="16">
        <v>184</v>
      </c>
      <c r="B81" s="10" t="s">
        <v>189</v>
      </c>
      <c r="C81" s="11" t="s">
        <v>191</v>
      </c>
      <c r="D81" s="22" t="s">
        <v>581</v>
      </c>
      <c r="E81" s="11" t="s">
        <v>525</v>
      </c>
      <c r="F81" s="11" t="s">
        <v>40</v>
      </c>
      <c r="G81" s="37"/>
      <c r="H81" s="37"/>
      <c r="I81" s="117"/>
      <c r="J81" s="12"/>
      <c r="K81" s="12"/>
      <c r="L81" s="12"/>
      <c r="M81" s="12"/>
      <c r="N81" s="51">
        <v>980</v>
      </c>
      <c r="O81" s="51">
        <f t="shared" si="3"/>
        <v>6.533333333333333</v>
      </c>
      <c r="P81" s="51"/>
      <c r="Q81" s="51"/>
      <c r="R81" s="51"/>
      <c r="S81" s="51"/>
      <c r="T81" s="51"/>
      <c r="U81" s="51"/>
      <c r="V81" s="9" t="s">
        <v>68</v>
      </c>
      <c r="W81" s="9" t="s">
        <v>63</v>
      </c>
      <c r="X81" s="9" t="s">
        <v>307</v>
      </c>
      <c r="Y81" s="9" t="s">
        <v>743</v>
      </c>
      <c r="Z81" s="9" t="s">
        <v>301</v>
      </c>
      <c r="AA81" s="9" t="s">
        <v>301</v>
      </c>
      <c r="AB81" s="9" t="s">
        <v>189</v>
      </c>
      <c r="AC81" s="9" t="s">
        <v>278</v>
      </c>
      <c r="AD81" s="8" t="s">
        <v>117</v>
      </c>
      <c r="AE81" s="8"/>
      <c r="AF81" s="144"/>
    </row>
    <row r="82" spans="1:32" ht="40.5">
      <c r="A82" s="16">
        <v>190</v>
      </c>
      <c r="B82" s="10" t="s">
        <v>189</v>
      </c>
      <c r="C82" s="11" t="s">
        <v>191</v>
      </c>
      <c r="D82" s="22" t="s">
        <v>916</v>
      </c>
      <c r="E82" s="67" t="s">
        <v>528</v>
      </c>
      <c r="F82" s="11" t="s">
        <v>40</v>
      </c>
      <c r="G82" s="37"/>
      <c r="H82" s="37"/>
      <c r="I82" s="122"/>
      <c r="J82" s="62"/>
      <c r="K82" s="62"/>
      <c r="L82" s="62"/>
      <c r="M82" s="62"/>
      <c r="N82" s="51">
        <v>1200</v>
      </c>
      <c r="O82" s="51">
        <f t="shared" si="3"/>
        <v>8</v>
      </c>
      <c r="P82" s="51"/>
      <c r="Q82" s="51"/>
      <c r="R82" s="51"/>
      <c r="S82" s="51"/>
      <c r="T82" s="51"/>
      <c r="U82" s="51"/>
      <c r="V82" s="9" t="s">
        <v>68</v>
      </c>
      <c r="W82" s="9" t="s">
        <v>63</v>
      </c>
      <c r="X82" s="9" t="s">
        <v>307</v>
      </c>
      <c r="Y82" s="105" t="s">
        <v>743</v>
      </c>
      <c r="Z82" s="9" t="s">
        <v>301</v>
      </c>
      <c r="AA82" s="9" t="s">
        <v>301</v>
      </c>
      <c r="AB82" s="9" t="s">
        <v>189</v>
      </c>
      <c r="AC82" s="9" t="s">
        <v>278</v>
      </c>
      <c r="AD82" s="8" t="s">
        <v>117</v>
      </c>
      <c r="AE82" s="8"/>
      <c r="AF82" s="8"/>
    </row>
    <row r="83" spans="1:32" ht="38.25">
      <c r="A83" s="16">
        <v>56</v>
      </c>
      <c r="B83" s="10" t="s">
        <v>189</v>
      </c>
      <c r="C83" s="11" t="s">
        <v>191</v>
      </c>
      <c r="D83" s="22"/>
      <c r="E83" s="11" t="s">
        <v>974</v>
      </c>
      <c r="F83" s="11" t="s">
        <v>40</v>
      </c>
      <c r="G83" s="95" t="s">
        <v>709</v>
      </c>
      <c r="H83" s="95" t="s">
        <v>657</v>
      </c>
      <c r="I83" s="120"/>
      <c r="J83" s="65"/>
      <c r="K83" s="65"/>
      <c r="L83" s="65"/>
      <c r="M83" s="65"/>
      <c r="N83" s="51">
        <v>600</v>
      </c>
      <c r="O83" s="51">
        <f t="shared" si="3"/>
        <v>4</v>
      </c>
      <c r="P83" s="240"/>
      <c r="Q83" s="240"/>
      <c r="R83" s="240"/>
      <c r="S83" s="240"/>
      <c r="T83" s="240"/>
      <c r="U83" s="240"/>
      <c r="V83" s="9" t="s">
        <v>68</v>
      </c>
      <c r="W83" s="9" t="s">
        <v>63</v>
      </c>
      <c r="X83" s="9" t="s">
        <v>307</v>
      </c>
      <c r="Y83" s="96" t="s">
        <v>743</v>
      </c>
      <c r="Z83" s="9" t="s">
        <v>301</v>
      </c>
      <c r="AA83" s="9" t="s">
        <v>301</v>
      </c>
      <c r="AB83" s="9" t="s">
        <v>189</v>
      </c>
      <c r="AC83" s="9" t="s">
        <v>278</v>
      </c>
      <c r="AD83" s="8" t="s">
        <v>117</v>
      </c>
      <c r="AE83" s="39"/>
      <c r="AF83" s="8"/>
    </row>
    <row r="84" spans="1:32" ht="38.25">
      <c r="A84" s="16">
        <v>64</v>
      </c>
      <c r="B84" s="10" t="s">
        <v>189</v>
      </c>
      <c r="C84" s="11" t="s">
        <v>191</v>
      </c>
      <c r="D84" s="22"/>
      <c r="E84" s="11" t="s">
        <v>597</v>
      </c>
      <c r="F84" s="11" t="s">
        <v>198</v>
      </c>
      <c r="G84" s="37"/>
      <c r="H84" s="37"/>
      <c r="I84" s="117"/>
      <c r="J84" s="81"/>
      <c r="K84" s="65"/>
      <c r="L84" s="65"/>
      <c r="M84" s="65"/>
      <c r="N84" s="51">
        <v>3750</v>
      </c>
      <c r="O84" s="51">
        <f t="shared" si="3"/>
        <v>25</v>
      </c>
      <c r="P84" s="240"/>
      <c r="Q84" s="240"/>
      <c r="R84" s="240"/>
      <c r="S84" s="240"/>
      <c r="T84" s="240"/>
      <c r="U84" s="240"/>
      <c r="V84" s="13" t="s">
        <v>94</v>
      </c>
      <c r="W84" s="9" t="s">
        <v>43</v>
      </c>
      <c r="X84" s="9" t="s">
        <v>311</v>
      </c>
      <c r="Y84" s="71" t="s">
        <v>743</v>
      </c>
      <c r="Z84" s="9" t="s">
        <v>299</v>
      </c>
      <c r="AA84" s="9" t="s">
        <v>299</v>
      </c>
      <c r="AB84" s="9" t="s">
        <v>189</v>
      </c>
      <c r="AC84" s="9" t="s">
        <v>278</v>
      </c>
      <c r="AD84" s="8" t="s">
        <v>117</v>
      </c>
      <c r="AE84" s="39"/>
      <c r="AF84" s="8"/>
    </row>
    <row r="85" spans="1:32" ht="38.25">
      <c r="A85" s="16">
        <v>72</v>
      </c>
      <c r="B85" s="10" t="s">
        <v>189</v>
      </c>
      <c r="C85" s="11" t="s">
        <v>191</v>
      </c>
      <c r="D85" s="22" t="s">
        <v>644</v>
      </c>
      <c r="E85" s="71" t="s">
        <v>645</v>
      </c>
      <c r="F85" s="8" t="s">
        <v>40</v>
      </c>
      <c r="G85" s="95" t="s">
        <v>646</v>
      </c>
      <c r="H85" s="95" t="s">
        <v>104</v>
      </c>
      <c r="I85" s="117" t="s">
        <v>195</v>
      </c>
      <c r="J85" s="79">
        <v>6.13</v>
      </c>
      <c r="K85" s="94">
        <v>8528324.293731455</v>
      </c>
      <c r="L85" s="134">
        <v>365198191.646</v>
      </c>
      <c r="M85" s="134">
        <v>2999942.457</v>
      </c>
      <c r="N85" s="51"/>
      <c r="O85" s="51">
        <f t="shared" si="3"/>
        <v>0</v>
      </c>
      <c r="P85" s="51"/>
      <c r="Q85" s="51"/>
      <c r="R85" s="51"/>
      <c r="S85" s="51"/>
      <c r="T85" s="51"/>
      <c r="U85" s="51"/>
      <c r="V85" s="9" t="s">
        <v>68</v>
      </c>
      <c r="W85" s="9" t="s">
        <v>63</v>
      </c>
      <c r="X85" s="9" t="s">
        <v>311</v>
      </c>
      <c r="Y85" s="71" t="s">
        <v>743</v>
      </c>
      <c r="Z85" s="9" t="s">
        <v>63</v>
      </c>
      <c r="AA85" s="9" t="s">
        <v>301</v>
      </c>
      <c r="AB85" s="9" t="s">
        <v>189</v>
      </c>
      <c r="AC85" s="9" t="s">
        <v>278</v>
      </c>
      <c r="AD85" s="8" t="s">
        <v>117</v>
      </c>
      <c r="AE85" s="39"/>
      <c r="AF85" s="8"/>
    </row>
    <row r="86" spans="1:32" ht="38.25">
      <c r="A86" s="16">
        <v>76</v>
      </c>
      <c r="B86" s="10" t="s">
        <v>189</v>
      </c>
      <c r="C86" s="11" t="s">
        <v>191</v>
      </c>
      <c r="D86" s="22" t="s">
        <v>651</v>
      </c>
      <c r="E86" s="71" t="s">
        <v>655</v>
      </c>
      <c r="F86" s="8" t="s">
        <v>40</v>
      </c>
      <c r="G86" s="95" t="s">
        <v>652</v>
      </c>
      <c r="H86" s="95" t="s">
        <v>653</v>
      </c>
      <c r="I86" s="122" t="s">
        <v>195</v>
      </c>
      <c r="J86" s="79">
        <v>7.2</v>
      </c>
      <c r="K86" s="94">
        <v>10008124.856114082</v>
      </c>
      <c r="L86" s="134">
        <v>1121167284.518</v>
      </c>
      <c r="M86" s="134">
        <v>9209895.929</v>
      </c>
      <c r="N86" s="51"/>
      <c r="O86" s="51">
        <f t="shared" si="3"/>
        <v>0</v>
      </c>
      <c r="P86" s="196">
        <v>124189.628</v>
      </c>
      <c r="Q86" s="196">
        <v>10521.5</v>
      </c>
      <c r="R86" s="196">
        <f>SUM(P86:Q86)</f>
        <v>134711.128</v>
      </c>
      <c r="S86" s="204">
        <v>19957258.385</v>
      </c>
      <c r="T86" s="204">
        <v>1641365.541</v>
      </c>
      <c r="U86" s="203">
        <f>SUM(S86:T86)</f>
        <v>21598623.926000003</v>
      </c>
      <c r="V86" s="9" t="s">
        <v>68</v>
      </c>
      <c r="W86" s="9" t="s">
        <v>63</v>
      </c>
      <c r="X86" s="9" t="s">
        <v>311</v>
      </c>
      <c r="Y86" s="71" t="s">
        <v>743</v>
      </c>
      <c r="Z86" s="9"/>
      <c r="AA86" s="9" t="s">
        <v>301</v>
      </c>
      <c r="AB86" s="9" t="s">
        <v>189</v>
      </c>
      <c r="AC86" s="9" t="s">
        <v>278</v>
      </c>
      <c r="AD86" s="8" t="s">
        <v>117</v>
      </c>
      <c r="AE86" s="39"/>
      <c r="AF86" s="8"/>
    </row>
    <row r="87" spans="1:32" ht="40.5">
      <c r="A87" s="16">
        <v>80</v>
      </c>
      <c r="B87" s="10" t="s">
        <v>189</v>
      </c>
      <c r="C87" s="11" t="s">
        <v>191</v>
      </c>
      <c r="D87" s="22">
        <v>3328</v>
      </c>
      <c r="E87" s="71" t="s">
        <v>976</v>
      </c>
      <c r="F87" s="8" t="s">
        <v>40</v>
      </c>
      <c r="G87" s="136" t="s">
        <v>821</v>
      </c>
      <c r="H87" s="136" t="s">
        <v>328</v>
      </c>
      <c r="I87" s="122" t="s">
        <v>190</v>
      </c>
      <c r="J87" s="134">
        <v>380000000</v>
      </c>
      <c r="K87" s="134">
        <v>380000000</v>
      </c>
      <c r="L87" s="134">
        <v>46172695620.127</v>
      </c>
      <c r="M87" s="134">
        <v>379288378.54</v>
      </c>
      <c r="N87" s="51">
        <v>2500</v>
      </c>
      <c r="O87" s="51">
        <f t="shared" si="3"/>
        <v>16.666666666666668</v>
      </c>
      <c r="P87" s="51"/>
      <c r="Q87" s="51"/>
      <c r="R87" s="51"/>
      <c r="S87" s="51"/>
      <c r="T87" s="51"/>
      <c r="U87" s="51"/>
      <c r="V87" s="9" t="s">
        <v>68</v>
      </c>
      <c r="W87" s="9" t="s">
        <v>63</v>
      </c>
      <c r="X87" s="9" t="s">
        <v>307</v>
      </c>
      <c r="Y87" s="96" t="s">
        <v>743</v>
      </c>
      <c r="Z87" s="9"/>
      <c r="AA87" s="9" t="s">
        <v>301</v>
      </c>
      <c r="AB87" s="9" t="s">
        <v>189</v>
      </c>
      <c r="AC87" s="9" t="s">
        <v>278</v>
      </c>
      <c r="AD87" s="8" t="s">
        <v>117</v>
      </c>
      <c r="AE87" s="39"/>
      <c r="AF87" s="8"/>
    </row>
    <row r="88" spans="1:32" ht="40.5">
      <c r="A88" s="16">
        <v>81</v>
      </c>
      <c r="B88" s="10" t="s">
        <v>189</v>
      </c>
      <c r="C88" s="11" t="s">
        <v>191</v>
      </c>
      <c r="D88" s="22">
        <v>3329</v>
      </c>
      <c r="E88" s="71" t="s">
        <v>975</v>
      </c>
      <c r="F88" s="8" t="s">
        <v>40</v>
      </c>
      <c r="G88" s="136" t="s">
        <v>821</v>
      </c>
      <c r="H88" s="136" t="s">
        <v>686</v>
      </c>
      <c r="I88" s="163" t="s">
        <v>195</v>
      </c>
      <c r="J88" s="134">
        <v>14208000</v>
      </c>
      <c r="K88" s="94">
        <v>19760344.35181613</v>
      </c>
      <c r="L88" s="134">
        <v>2432820087.463</v>
      </c>
      <c r="M88" s="134">
        <v>19984546.578</v>
      </c>
      <c r="N88" s="51">
        <v>990</v>
      </c>
      <c r="O88" s="51">
        <f t="shared" si="3"/>
        <v>6.6</v>
      </c>
      <c r="P88" s="51"/>
      <c r="Q88" s="51"/>
      <c r="R88" s="51"/>
      <c r="S88" s="51"/>
      <c r="T88" s="51"/>
      <c r="U88" s="51"/>
      <c r="V88" s="9" t="s">
        <v>68</v>
      </c>
      <c r="W88" s="9" t="s">
        <v>63</v>
      </c>
      <c r="X88" s="9" t="s">
        <v>307</v>
      </c>
      <c r="Y88" s="96" t="s">
        <v>743</v>
      </c>
      <c r="Z88" s="9"/>
      <c r="AA88" s="9" t="s">
        <v>301</v>
      </c>
      <c r="AB88" s="9" t="s">
        <v>189</v>
      </c>
      <c r="AC88" s="9" t="s">
        <v>278</v>
      </c>
      <c r="AD88" s="8" t="s">
        <v>117</v>
      </c>
      <c r="AE88" s="39"/>
      <c r="AF88" s="8"/>
    </row>
    <row r="89" spans="1:32" ht="38.25">
      <c r="A89" s="16">
        <v>82</v>
      </c>
      <c r="B89" s="10" t="s">
        <v>189</v>
      </c>
      <c r="C89" s="11" t="s">
        <v>191</v>
      </c>
      <c r="D89" s="22">
        <v>3395</v>
      </c>
      <c r="E89" s="71" t="s">
        <v>963</v>
      </c>
      <c r="F89" s="11" t="s">
        <v>81</v>
      </c>
      <c r="G89" s="136" t="s">
        <v>643</v>
      </c>
      <c r="H89" s="136" t="s">
        <v>348</v>
      </c>
      <c r="I89" s="122" t="s">
        <v>190</v>
      </c>
      <c r="J89" s="134">
        <v>100000000</v>
      </c>
      <c r="K89" s="134">
        <v>100000000</v>
      </c>
      <c r="L89" s="134">
        <v>8043152163.82</v>
      </c>
      <c r="M89" s="134">
        <v>66070956.04</v>
      </c>
      <c r="N89" s="51">
        <v>4000</v>
      </c>
      <c r="O89" s="51">
        <f t="shared" si="3"/>
        <v>26.666666666666668</v>
      </c>
      <c r="P89" s="196" t="s">
        <v>723</v>
      </c>
      <c r="Q89" s="196">
        <v>814701.89</v>
      </c>
      <c r="R89" s="196">
        <f>SUM(P89:Q89)</f>
        <v>814701.89</v>
      </c>
      <c r="S89" s="204" t="s">
        <v>723</v>
      </c>
      <c r="T89" s="204">
        <v>128739988.227</v>
      </c>
      <c r="U89" s="203">
        <f>SUM(S89:T89)</f>
        <v>128739988.227</v>
      </c>
      <c r="V89" s="9" t="s">
        <v>68</v>
      </c>
      <c r="W89" s="9" t="s">
        <v>63</v>
      </c>
      <c r="X89" s="9" t="s">
        <v>307</v>
      </c>
      <c r="Y89" s="71" t="s">
        <v>743</v>
      </c>
      <c r="Z89" s="9"/>
      <c r="AA89" s="9" t="s">
        <v>301</v>
      </c>
      <c r="AB89" s="9" t="s">
        <v>189</v>
      </c>
      <c r="AC89" s="9" t="s">
        <v>278</v>
      </c>
      <c r="AD89" s="8" t="s">
        <v>117</v>
      </c>
      <c r="AE89" s="39"/>
      <c r="AF89" s="8"/>
    </row>
    <row r="90" spans="1:32" ht="38.25">
      <c r="A90" s="16"/>
      <c r="B90" s="10" t="s">
        <v>189</v>
      </c>
      <c r="C90" s="11" t="s">
        <v>191</v>
      </c>
      <c r="D90" s="22" t="s">
        <v>917</v>
      </c>
      <c r="E90" s="110" t="s">
        <v>920</v>
      </c>
      <c r="F90" s="11" t="s">
        <v>40</v>
      </c>
      <c r="G90" s="136"/>
      <c r="H90" s="136"/>
      <c r="I90" s="163"/>
      <c r="J90" s="134"/>
      <c r="K90" s="94"/>
      <c r="L90" s="134"/>
      <c r="M90" s="134"/>
      <c r="N90" s="51">
        <v>600</v>
      </c>
      <c r="O90" s="51">
        <f t="shared" si="3"/>
        <v>4</v>
      </c>
      <c r="P90" s="51"/>
      <c r="Q90" s="51"/>
      <c r="R90" s="51"/>
      <c r="S90" s="51"/>
      <c r="T90" s="51"/>
      <c r="U90" s="51"/>
      <c r="V90" s="9" t="s">
        <v>68</v>
      </c>
      <c r="W90" s="9" t="s">
        <v>63</v>
      </c>
      <c r="X90" s="9" t="s">
        <v>307</v>
      </c>
      <c r="Y90" s="71" t="s">
        <v>743</v>
      </c>
      <c r="Z90" s="9"/>
      <c r="AA90" s="9" t="s">
        <v>301</v>
      </c>
      <c r="AB90" s="9" t="s">
        <v>189</v>
      </c>
      <c r="AC90" s="9" t="s">
        <v>278</v>
      </c>
      <c r="AD90" s="8" t="s">
        <v>117</v>
      </c>
      <c r="AE90" s="39"/>
      <c r="AF90" s="8"/>
    </row>
    <row r="91" spans="1:32" ht="40.5">
      <c r="A91" s="16"/>
      <c r="B91" s="10" t="s">
        <v>189</v>
      </c>
      <c r="C91" s="11" t="s">
        <v>191</v>
      </c>
      <c r="D91" s="22" t="s">
        <v>918</v>
      </c>
      <c r="E91" s="110" t="s">
        <v>921</v>
      </c>
      <c r="F91" s="11" t="s">
        <v>40</v>
      </c>
      <c r="G91" s="136"/>
      <c r="H91" s="136"/>
      <c r="I91" s="163"/>
      <c r="J91" s="134"/>
      <c r="K91" s="193"/>
      <c r="L91" s="134"/>
      <c r="M91" s="134"/>
      <c r="N91" s="51">
        <v>5</v>
      </c>
      <c r="O91" s="51">
        <f t="shared" si="3"/>
        <v>0.03333333333333333</v>
      </c>
      <c r="P91" s="51"/>
      <c r="Q91" s="51"/>
      <c r="R91" s="51"/>
      <c r="S91" s="51"/>
      <c r="T91" s="51"/>
      <c r="U91" s="51"/>
      <c r="V91" s="9" t="s">
        <v>68</v>
      </c>
      <c r="W91" s="9" t="s">
        <v>63</v>
      </c>
      <c r="X91" s="9" t="s">
        <v>307</v>
      </c>
      <c r="Y91" s="96" t="s">
        <v>743</v>
      </c>
      <c r="Z91" s="9"/>
      <c r="AA91" s="9" t="s">
        <v>301</v>
      </c>
      <c r="AB91" s="9" t="s">
        <v>189</v>
      </c>
      <c r="AC91" s="9" t="s">
        <v>278</v>
      </c>
      <c r="AD91" s="8" t="s">
        <v>117</v>
      </c>
      <c r="AE91" s="39"/>
      <c r="AF91" s="8"/>
    </row>
    <row r="92" spans="1:32" ht="38.25">
      <c r="A92" s="16"/>
      <c r="B92" s="10" t="s">
        <v>189</v>
      </c>
      <c r="C92" s="11" t="s">
        <v>191</v>
      </c>
      <c r="D92" s="22" t="s">
        <v>919</v>
      </c>
      <c r="E92" s="110" t="s">
        <v>922</v>
      </c>
      <c r="F92" s="11" t="s">
        <v>40</v>
      </c>
      <c r="G92" s="136"/>
      <c r="H92" s="136"/>
      <c r="I92" s="122" t="s">
        <v>190</v>
      </c>
      <c r="J92" s="135">
        <v>280</v>
      </c>
      <c r="K92" s="134"/>
      <c r="L92" s="134"/>
      <c r="M92" s="134"/>
      <c r="N92" s="51">
        <v>119.7</v>
      </c>
      <c r="O92" s="51">
        <f t="shared" si="3"/>
        <v>0.798</v>
      </c>
      <c r="P92" s="240"/>
      <c r="Q92" s="240"/>
      <c r="R92" s="240"/>
      <c r="S92" s="240"/>
      <c r="T92" s="240"/>
      <c r="U92" s="240"/>
      <c r="V92" s="9" t="s">
        <v>68</v>
      </c>
      <c r="W92" s="9" t="s">
        <v>63</v>
      </c>
      <c r="X92" s="9" t="s">
        <v>307</v>
      </c>
      <c r="Y92" s="96" t="s">
        <v>743</v>
      </c>
      <c r="Z92" s="9"/>
      <c r="AA92" s="9" t="s">
        <v>301</v>
      </c>
      <c r="AB92" s="9" t="s">
        <v>189</v>
      </c>
      <c r="AC92" s="9" t="s">
        <v>278</v>
      </c>
      <c r="AD92" s="8" t="s">
        <v>117</v>
      </c>
      <c r="AE92" s="39"/>
      <c r="AF92" s="8"/>
    </row>
    <row r="93" spans="1:32" ht="38.25">
      <c r="A93" s="16"/>
      <c r="B93" s="10" t="s">
        <v>189</v>
      </c>
      <c r="C93" s="11" t="s">
        <v>191</v>
      </c>
      <c r="D93" s="22" t="s">
        <v>924</v>
      </c>
      <c r="E93" s="110" t="s">
        <v>923</v>
      </c>
      <c r="F93" s="11" t="s">
        <v>40</v>
      </c>
      <c r="G93" s="136"/>
      <c r="H93" s="136"/>
      <c r="I93" s="122"/>
      <c r="J93" s="135"/>
      <c r="K93" s="134"/>
      <c r="L93" s="134"/>
      <c r="M93" s="134"/>
      <c r="N93" s="51">
        <v>164.5</v>
      </c>
      <c r="O93" s="51">
        <f t="shared" si="3"/>
        <v>1.0966666666666667</v>
      </c>
      <c r="P93" s="51"/>
      <c r="Q93" s="51"/>
      <c r="R93" s="51"/>
      <c r="S93" s="51"/>
      <c r="T93" s="51"/>
      <c r="U93" s="51"/>
      <c r="V93" s="9" t="s">
        <v>68</v>
      </c>
      <c r="W93" s="9" t="s">
        <v>63</v>
      </c>
      <c r="X93" s="9" t="s">
        <v>307</v>
      </c>
      <c r="Y93" s="71" t="s">
        <v>743</v>
      </c>
      <c r="Z93" s="9"/>
      <c r="AA93" s="9" t="s">
        <v>301</v>
      </c>
      <c r="AB93" s="9" t="s">
        <v>189</v>
      </c>
      <c r="AC93" s="9" t="s">
        <v>278</v>
      </c>
      <c r="AD93" s="8" t="s">
        <v>117</v>
      </c>
      <c r="AE93" s="39"/>
      <c r="AF93" s="8"/>
    </row>
    <row r="94" spans="1:32" ht="38.25">
      <c r="A94" s="16"/>
      <c r="B94" s="10" t="s">
        <v>189</v>
      </c>
      <c r="C94" s="11" t="s">
        <v>191</v>
      </c>
      <c r="D94" s="22" t="s">
        <v>925</v>
      </c>
      <c r="E94" s="110" t="s">
        <v>926</v>
      </c>
      <c r="F94" s="11" t="s">
        <v>40</v>
      </c>
      <c r="G94" s="136"/>
      <c r="H94" s="136"/>
      <c r="I94" s="122"/>
      <c r="J94" s="135"/>
      <c r="K94" s="134"/>
      <c r="L94" s="134"/>
      <c r="M94" s="134"/>
      <c r="N94" s="51">
        <v>10</v>
      </c>
      <c r="O94" s="51">
        <f t="shared" si="3"/>
        <v>0.06666666666666667</v>
      </c>
      <c r="P94" s="51"/>
      <c r="Q94" s="51"/>
      <c r="R94" s="51"/>
      <c r="S94" s="51"/>
      <c r="T94" s="51"/>
      <c r="U94" s="51"/>
      <c r="V94" s="9" t="s">
        <v>68</v>
      </c>
      <c r="W94" s="9" t="s">
        <v>63</v>
      </c>
      <c r="X94" s="9" t="s">
        <v>307</v>
      </c>
      <c r="Y94" s="71" t="s">
        <v>743</v>
      </c>
      <c r="Z94" s="9"/>
      <c r="AA94" s="9" t="s">
        <v>301</v>
      </c>
      <c r="AB94" s="9" t="s">
        <v>189</v>
      </c>
      <c r="AC94" s="9" t="s">
        <v>278</v>
      </c>
      <c r="AD94" s="8" t="s">
        <v>117</v>
      </c>
      <c r="AE94" s="39"/>
      <c r="AF94" s="8"/>
    </row>
    <row r="95" spans="1:32" ht="38.25">
      <c r="A95" s="16"/>
      <c r="B95" s="10" t="s">
        <v>189</v>
      </c>
      <c r="C95" s="11" t="s">
        <v>191</v>
      </c>
      <c r="D95" s="22">
        <v>578</v>
      </c>
      <c r="E95" s="110" t="s">
        <v>852</v>
      </c>
      <c r="F95" s="11" t="s">
        <v>40</v>
      </c>
      <c r="G95" s="136"/>
      <c r="H95" s="136"/>
      <c r="I95" s="122" t="s">
        <v>190</v>
      </c>
      <c r="J95" s="135">
        <v>4</v>
      </c>
      <c r="K95" s="226"/>
      <c r="L95" s="134"/>
      <c r="M95" s="134"/>
      <c r="N95" s="51"/>
      <c r="O95" s="51">
        <f t="shared" si="3"/>
        <v>0</v>
      </c>
      <c r="P95" s="240"/>
      <c r="Q95" s="240"/>
      <c r="R95" s="240"/>
      <c r="S95" s="240"/>
      <c r="T95" s="240"/>
      <c r="U95" s="240"/>
      <c r="V95" s="9" t="s">
        <v>68</v>
      </c>
      <c r="W95" s="9" t="s">
        <v>63</v>
      </c>
      <c r="X95" s="9" t="s">
        <v>307</v>
      </c>
      <c r="Y95" s="96" t="s">
        <v>743</v>
      </c>
      <c r="Z95" s="9"/>
      <c r="AA95" s="9" t="s">
        <v>301</v>
      </c>
      <c r="AB95" s="9" t="s">
        <v>189</v>
      </c>
      <c r="AC95" s="9" t="s">
        <v>278</v>
      </c>
      <c r="AD95" s="8" t="s">
        <v>117</v>
      </c>
      <c r="AE95" s="39"/>
      <c r="AF95" s="8"/>
    </row>
    <row r="96" spans="1:32" ht="38.25">
      <c r="A96" s="16">
        <v>89</v>
      </c>
      <c r="B96" s="10" t="s">
        <v>373</v>
      </c>
      <c r="C96" s="11" t="s">
        <v>191</v>
      </c>
      <c r="D96" s="22"/>
      <c r="E96" s="8" t="s">
        <v>418</v>
      </c>
      <c r="F96" s="11" t="s">
        <v>212</v>
      </c>
      <c r="G96" s="136" t="s">
        <v>715</v>
      </c>
      <c r="H96" s="136" t="s">
        <v>29</v>
      </c>
      <c r="I96" s="122" t="s">
        <v>190</v>
      </c>
      <c r="J96" s="134">
        <v>300000000</v>
      </c>
      <c r="K96" s="134">
        <v>300000000</v>
      </c>
      <c r="L96" s="134">
        <v>36520519662</v>
      </c>
      <c r="M96" s="134">
        <v>300000000</v>
      </c>
      <c r="N96" s="51">
        <v>750</v>
      </c>
      <c r="O96" s="51">
        <f t="shared" si="3"/>
        <v>5</v>
      </c>
      <c r="P96" s="240"/>
      <c r="Q96" s="240"/>
      <c r="R96" s="240"/>
      <c r="S96" s="240"/>
      <c r="T96" s="240"/>
      <c r="U96" s="240"/>
      <c r="V96" s="9" t="s">
        <v>68</v>
      </c>
      <c r="W96" s="9" t="s">
        <v>63</v>
      </c>
      <c r="X96" s="9" t="s">
        <v>307</v>
      </c>
      <c r="Y96" s="71" t="s">
        <v>743</v>
      </c>
      <c r="Z96" s="9" t="s">
        <v>301</v>
      </c>
      <c r="AA96" s="9" t="s">
        <v>301</v>
      </c>
      <c r="AB96" s="9" t="s">
        <v>86</v>
      </c>
      <c r="AC96" s="9" t="s">
        <v>278</v>
      </c>
      <c r="AD96" s="8" t="s">
        <v>117</v>
      </c>
      <c r="AE96" s="39"/>
      <c r="AF96" s="8"/>
    </row>
    <row r="97" spans="1:32" ht="38.25">
      <c r="A97" s="16">
        <v>114</v>
      </c>
      <c r="B97" s="10" t="s">
        <v>86</v>
      </c>
      <c r="C97" s="11" t="s">
        <v>191</v>
      </c>
      <c r="D97" s="22" t="s">
        <v>631</v>
      </c>
      <c r="E97" s="11" t="s">
        <v>221</v>
      </c>
      <c r="F97" s="11" t="s">
        <v>212</v>
      </c>
      <c r="G97" s="37" t="s">
        <v>632</v>
      </c>
      <c r="H97" s="37" t="s">
        <v>328</v>
      </c>
      <c r="I97" s="9" t="s">
        <v>190</v>
      </c>
      <c r="J97" s="79">
        <v>576</v>
      </c>
      <c r="K97" s="134">
        <v>576000000</v>
      </c>
      <c r="L97" s="134">
        <v>35079586181.717</v>
      </c>
      <c r="M97" s="134">
        <v>288163365.47</v>
      </c>
      <c r="N97" s="51">
        <v>2000</v>
      </c>
      <c r="O97" s="51">
        <f t="shared" si="3"/>
        <v>13.333333333333334</v>
      </c>
      <c r="P97" s="196" t="s">
        <v>723</v>
      </c>
      <c r="Q97" s="196">
        <v>8200769</v>
      </c>
      <c r="R97" s="196">
        <f>SUM(P97:Q97)</f>
        <v>8200769</v>
      </c>
      <c r="S97" s="204" t="s">
        <v>723</v>
      </c>
      <c r="T97" s="204">
        <v>1312596154.527</v>
      </c>
      <c r="U97" s="203">
        <f>SUM(S97:T97)</f>
        <v>1312596154.527</v>
      </c>
      <c r="V97" s="13" t="s">
        <v>68</v>
      </c>
      <c r="W97" s="9" t="s">
        <v>63</v>
      </c>
      <c r="X97" s="9" t="s">
        <v>307</v>
      </c>
      <c r="Y97" s="71" t="s">
        <v>743</v>
      </c>
      <c r="Z97" s="9" t="s">
        <v>301</v>
      </c>
      <c r="AA97" s="9" t="s">
        <v>301</v>
      </c>
      <c r="AB97" s="9" t="s">
        <v>86</v>
      </c>
      <c r="AC97" s="9" t="s">
        <v>279</v>
      </c>
      <c r="AD97" s="8" t="s">
        <v>117</v>
      </c>
      <c r="AE97" s="8"/>
      <c r="AF97" s="8"/>
    </row>
    <row r="98" spans="1:32" ht="38.25">
      <c r="A98" s="16">
        <v>120</v>
      </c>
      <c r="B98" s="10" t="s">
        <v>1</v>
      </c>
      <c r="C98" s="11" t="s">
        <v>191</v>
      </c>
      <c r="D98" s="35"/>
      <c r="E98" s="11" t="s">
        <v>240</v>
      </c>
      <c r="F98" s="11" t="s">
        <v>212</v>
      </c>
      <c r="G98" s="8"/>
      <c r="H98" s="8"/>
      <c r="I98" s="8"/>
      <c r="J98" s="8"/>
      <c r="K98" s="14"/>
      <c r="L98" s="14"/>
      <c r="M98" s="14"/>
      <c r="N98" s="51">
        <v>720.338</v>
      </c>
      <c r="O98" s="51">
        <f t="shared" si="3"/>
        <v>4.802253333333333</v>
      </c>
      <c r="P98" s="51"/>
      <c r="Q98" s="51"/>
      <c r="R98" s="51"/>
      <c r="S98" s="51"/>
      <c r="T98" s="51"/>
      <c r="U98" s="51"/>
      <c r="V98" s="9" t="s">
        <v>68</v>
      </c>
      <c r="W98" s="9" t="s">
        <v>63</v>
      </c>
      <c r="X98" s="9" t="s">
        <v>307</v>
      </c>
      <c r="Y98" s="96" t="s">
        <v>743</v>
      </c>
      <c r="Z98" s="9" t="s">
        <v>301</v>
      </c>
      <c r="AA98" s="9" t="s">
        <v>301</v>
      </c>
      <c r="AB98" s="9" t="s">
        <v>222</v>
      </c>
      <c r="AC98" s="9" t="s">
        <v>278</v>
      </c>
      <c r="AD98" s="8" t="s">
        <v>117</v>
      </c>
      <c r="AE98" s="8"/>
      <c r="AF98" s="8"/>
    </row>
    <row r="99" spans="1:32" ht="38.25">
      <c r="A99" s="16">
        <v>123</v>
      </c>
      <c r="B99" s="10" t="s">
        <v>82</v>
      </c>
      <c r="C99" s="11" t="s">
        <v>188</v>
      </c>
      <c r="D99" s="35"/>
      <c r="E99" s="11" t="s">
        <v>240</v>
      </c>
      <c r="F99" s="11" t="s">
        <v>212</v>
      </c>
      <c r="G99" s="139" t="s">
        <v>128</v>
      </c>
      <c r="H99" s="139"/>
      <c r="I99" s="289"/>
      <c r="J99" s="294"/>
      <c r="K99" s="294"/>
      <c r="L99" s="294"/>
      <c r="M99" s="294"/>
      <c r="N99" s="51">
        <v>262.498</v>
      </c>
      <c r="O99" s="51">
        <f t="shared" si="3"/>
        <v>1.7499866666666666</v>
      </c>
      <c r="P99" s="51"/>
      <c r="Q99" s="51"/>
      <c r="R99" s="51"/>
      <c r="S99" s="51"/>
      <c r="T99" s="51"/>
      <c r="U99" s="51"/>
      <c r="V99" s="9" t="s">
        <v>68</v>
      </c>
      <c r="W99" s="9" t="s">
        <v>63</v>
      </c>
      <c r="X99" s="9" t="s">
        <v>307</v>
      </c>
      <c r="Y99" s="96" t="s">
        <v>743</v>
      </c>
      <c r="Z99" s="9" t="s">
        <v>301</v>
      </c>
      <c r="AA99" s="9" t="s">
        <v>301</v>
      </c>
      <c r="AB99" s="9" t="s">
        <v>222</v>
      </c>
      <c r="AC99" s="9" t="s">
        <v>278</v>
      </c>
      <c r="AD99" s="8" t="s">
        <v>117</v>
      </c>
      <c r="AE99" s="8"/>
      <c r="AF99" s="8"/>
    </row>
    <row r="100" spans="1:32" ht="38.25">
      <c r="A100" s="16">
        <v>134</v>
      </c>
      <c r="B100" s="10" t="s">
        <v>87</v>
      </c>
      <c r="C100" s="11" t="s">
        <v>191</v>
      </c>
      <c r="D100" s="22" t="s">
        <v>215</v>
      </c>
      <c r="E100" s="11" t="s">
        <v>318</v>
      </c>
      <c r="F100" s="60" t="s">
        <v>39</v>
      </c>
      <c r="G100" s="139" t="s">
        <v>107</v>
      </c>
      <c r="H100" s="139" t="s">
        <v>384</v>
      </c>
      <c r="I100" s="285" t="s">
        <v>204</v>
      </c>
      <c r="J100" s="12">
        <v>68</v>
      </c>
      <c r="K100" s="193">
        <v>77873599.97009654</v>
      </c>
      <c r="L100" s="134">
        <v>8169893639.541</v>
      </c>
      <c r="M100" s="134">
        <v>67112081.497</v>
      </c>
      <c r="N100" s="51">
        <v>300</v>
      </c>
      <c r="O100" s="51">
        <f t="shared" si="3"/>
        <v>2</v>
      </c>
      <c r="P100" s="51"/>
      <c r="Q100" s="51"/>
      <c r="R100" s="51"/>
      <c r="S100" s="51"/>
      <c r="T100" s="51"/>
      <c r="U100" s="51"/>
      <c r="V100" s="9" t="s">
        <v>68</v>
      </c>
      <c r="W100" s="9" t="s">
        <v>63</v>
      </c>
      <c r="X100" s="9" t="s">
        <v>307</v>
      </c>
      <c r="Y100" s="105" t="s">
        <v>743</v>
      </c>
      <c r="Z100" s="9" t="s">
        <v>299</v>
      </c>
      <c r="AA100" s="9" t="s">
        <v>300</v>
      </c>
      <c r="AB100" s="9" t="s">
        <v>222</v>
      </c>
      <c r="AC100" s="88" t="s">
        <v>279</v>
      </c>
      <c r="AD100" s="8" t="s">
        <v>117</v>
      </c>
      <c r="AE100" s="8"/>
      <c r="AF100" s="8"/>
    </row>
    <row r="101" spans="1:32" ht="38.25">
      <c r="A101" s="16">
        <v>135</v>
      </c>
      <c r="B101" s="10" t="s">
        <v>87</v>
      </c>
      <c r="C101" s="11" t="s">
        <v>191</v>
      </c>
      <c r="D101" s="22" t="s">
        <v>687</v>
      </c>
      <c r="E101" s="71" t="s">
        <v>790</v>
      </c>
      <c r="F101" s="11" t="s">
        <v>212</v>
      </c>
      <c r="G101" s="278" t="s">
        <v>661</v>
      </c>
      <c r="H101" s="278" t="s">
        <v>688</v>
      </c>
      <c r="I101" s="124" t="s">
        <v>204</v>
      </c>
      <c r="J101" s="94">
        <v>90000000</v>
      </c>
      <c r="K101" s="94">
        <v>103067999.96042189</v>
      </c>
      <c r="L101" s="134">
        <v>11452826068.245</v>
      </c>
      <c r="M101" s="134">
        <v>94079926.909</v>
      </c>
      <c r="N101" s="51">
        <v>421.99</v>
      </c>
      <c r="O101" s="51">
        <f t="shared" si="3"/>
        <v>2.813266666666667</v>
      </c>
      <c r="P101" s="196">
        <v>210969.955</v>
      </c>
      <c r="Q101" s="196" t="s">
        <v>723</v>
      </c>
      <c r="R101" s="196">
        <f>SUM(P101:Q101)</f>
        <v>210969.955</v>
      </c>
      <c r="S101" s="204">
        <v>34018907.303</v>
      </c>
      <c r="T101" s="204" t="s">
        <v>723</v>
      </c>
      <c r="U101" s="203">
        <f>SUM(S101:T101)</f>
        <v>34018907.303</v>
      </c>
      <c r="V101" s="9" t="s">
        <v>68</v>
      </c>
      <c r="W101" s="9" t="s">
        <v>63</v>
      </c>
      <c r="X101" s="9" t="s">
        <v>307</v>
      </c>
      <c r="Y101" s="105" t="s">
        <v>743</v>
      </c>
      <c r="Z101" s="9"/>
      <c r="AA101" s="9" t="s">
        <v>301</v>
      </c>
      <c r="AB101" s="9" t="s">
        <v>222</v>
      </c>
      <c r="AC101" s="88" t="s">
        <v>279</v>
      </c>
      <c r="AD101" s="8" t="s">
        <v>117</v>
      </c>
      <c r="AE101" s="8"/>
      <c r="AF101" s="8"/>
    </row>
    <row r="102" spans="1:32" ht="38.25">
      <c r="A102" s="16">
        <v>136</v>
      </c>
      <c r="B102" s="10" t="s">
        <v>87</v>
      </c>
      <c r="C102" s="11" t="s">
        <v>191</v>
      </c>
      <c r="D102" s="22"/>
      <c r="E102" s="11" t="s">
        <v>757</v>
      </c>
      <c r="F102" s="11" t="s">
        <v>351</v>
      </c>
      <c r="G102" s="37"/>
      <c r="H102" s="37"/>
      <c r="I102" s="137"/>
      <c r="J102" s="66"/>
      <c r="K102" s="66"/>
      <c r="L102" s="66"/>
      <c r="M102" s="66"/>
      <c r="N102" s="51">
        <v>300</v>
      </c>
      <c r="O102" s="51">
        <f t="shared" si="3"/>
        <v>2</v>
      </c>
      <c r="P102" s="240"/>
      <c r="Q102" s="240"/>
      <c r="R102" s="240"/>
      <c r="S102" s="240"/>
      <c r="T102" s="240"/>
      <c r="U102" s="240"/>
      <c r="V102" s="9" t="s">
        <v>68</v>
      </c>
      <c r="W102" s="9" t="s">
        <v>63</v>
      </c>
      <c r="X102" s="9" t="s">
        <v>307</v>
      </c>
      <c r="Y102" s="9" t="s">
        <v>743</v>
      </c>
      <c r="Z102" s="9" t="s">
        <v>300</v>
      </c>
      <c r="AA102" s="9" t="s">
        <v>300</v>
      </c>
      <c r="AB102" s="9" t="s">
        <v>222</v>
      </c>
      <c r="AC102" s="88" t="s">
        <v>279</v>
      </c>
      <c r="AD102" s="8" t="s">
        <v>117</v>
      </c>
      <c r="AE102" s="8"/>
      <c r="AF102" s="8"/>
    </row>
    <row r="103" spans="1:32" ht="38.25">
      <c r="A103" s="16">
        <v>137</v>
      </c>
      <c r="B103" s="10" t="s">
        <v>87</v>
      </c>
      <c r="C103" s="11" t="s">
        <v>191</v>
      </c>
      <c r="D103" s="22" t="s">
        <v>291</v>
      </c>
      <c r="E103" s="10" t="s">
        <v>971</v>
      </c>
      <c r="F103" s="11" t="s">
        <v>40</v>
      </c>
      <c r="G103" s="136" t="s">
        <v>819</v>
      </c>
      <c r="H103" s="136" t="s">
        <v>820</v>
      </c>
      <c r="I103" s="288" t="s">
        <v>190</v>
      </c>
      <c r="J103" s="134">
        <v>248000000</v>
      </c>
      <c r="K103" s="134">
        <v>248000000</v>
      </c>
      <c r="L103" s="134">
        <v>23946873042.075</v>
      </c>
      <c r="M103" s="134">
        <v>196713025.42</v>
      </c>
      <c r="N103" s="51">
        <v>70</v>
      </c>
      <c r="O103" s="51">
        <f t="shared" si="3"/>
        <v>0.4666666666666667</v>
      </c>
      <c r="P103" s="51"/>
      <c r="Q103" s="51"/>
      <c r="R103" s="51"/>
      <c r="S103" s="51"/>
      <c r="T103" s="51"/>
      <c r="U103" s="51"/>
      <c r="V103" s="9" t="s">
        <v>68</v>
      </c>
      <c r="W103" s="9" t="s">
        <v>63</v>
      </c>
      <c r="X103" s="9" t="s">
        <v>307</v>
      </c>
      <c r="Y103" s="9" t="s">
        <v>743</v>
      </c>
      <c r="Z103" s="9" t="s">
        <v>301</v>
      </c>
      <c r="AA103" s="9" t="s">
        <v>301</v>
      </c>
      <c r="AB103" s="9" t="s">
        <v>222</v>
      </c>
      <c r="AC103" s="88" t="s">
        <v>279</v>
      </c>
      <c r="AD103" s="8" t="s">
        <v>117</v>
      </c>
      <c r="AE103" s="8"/>
      <c r="AF103" s="8"/>
    </row>
    <row r="104" spans="1:32" ht="38.25">
      <c r="A104" s="16">
        <v>138</v>
      </c>
      <c r="B104" s="10" t="s">
        <v>87</v>
      </c>
      <c r="C104" s="11" t="s">
        <v>191</v>
      </c>
      <c r="D104" s="22" t="s">
        <v>292</v>
      </c>
      <c r="E104" s="10" t="s">
        <v>295</v>
      </c>
      <c r="F104" s="11" t="s">
        <v>40</v>
      </c>
      <c r="G104" s="279" t="s">
        <v>819</v>
      </c>
      <c r="H104" s="279" t="s">
        <v>820</v>
      </c>
      <c r="I104" s="163" t="s">
        <v>190</v>
      </c>
      <c r="J104" s="134">
        <v>248000000</v>
      </c>
      <c r="K104" s="134">
        <v>248000000</v>
      </c>
      <c r="L104" s="134">
        <v>23946873042.075</v>
      </c>
      <c r="M104" s="134">
        <v>196713025.42</v>
      </c>
      <c r="N104" s="51">
        <v>70</v>
      </c>
      <c r="O104" s="51">
        <f t="shared" si="3"/>
        <v>0.4666666666666667</v>
      </c>
      <c r="P104" s="51"/>
      <c r="Q104" s="51"/>
      <c r="R104" s="51"/>
      <c r="S104" s="51"/>
      <c r="T104" s="51"/>
      <c r="U104" s="51"/>
      <c r="V104" s="9" t="s">
        <v>68</v>
      </c>
      <c r="W104" s="9" t="s">
        <v>63</v>
      </c>
      <c r="X104" s="9" t="s">
        <v>307</v>
      </c>
      <c r="Y104" s="9" t="s">
        <v>743</v>
      </c>
      <c r="Z104" s="9" t="s">
        <v>301</v>
      </c>
      <c r="AA104" s="9" t="s">
        <v>301</v>
      </c>
      <c r="AB104" s="9" t="s">
        <v>222</v>
      </c>
      <c r="AC104" s="88" t="s">
        <v>279</v>
      </c>
      <c r="AD104" s="8" t="s">
        <v>117</v>
      </c>
      <c r="AE104" s="8"/>
      <c r="AF104" s="8"/>
    </row>
    <row r="105" spans="1:32" ht="38.25">
      <c r="A105" s="16">
        <v>139</v>
      </c>
      <c r="B105" s="10" t="s">
        <v>87</v>
      </c>
      <c r="C105" s="11" t="s">
        <v>191</v>
      </c>
      <c r="D105" s="22" t="s">
        <v>293</v>
      </c>
      <c r="E105" s="10" t="s">
        <v>296</v>
      </c>
      <c r="F105" s="11" t="s">
        <v>40</v>
      </c>
      <c r="G105" s="108" t="s">
        <v>819</v>
      </c>
      <c r="H105" s="108" t="s">
        <v>820</v>
      </c>
      <c r="I105" s="109" t="s">
        <v>190</v>
      </c>
      <c r="J105" s="134">
        <v>248000000</v>
      </c>
      <c r="K105" s="226">
        <v>248000000</v>
      </c>
      <c r="L105" s="134">
        <v>23946873042.075</v>
      </c>
      <c r="M105" s="134">
        <v>196713025.42</v>
      </c>
      <c r="N105" s="51">
        <v>70</v>
      </c>
      <c r="O105" s="51">
        <f t="shared" si="3"/>
        <v>0.4666666666666667</v>
      </c>
      <c r="P105" s="51"/>
      <c r="Q105" s="51"/>
      <c r="R105" s="51"/>
      <c r="S105" s="51"/>
      <c r="T105" s="51"/>
      <c r="U105" s="51"/>
      <c r="V105" s="9" t="s">
        <v>68</v>
      </c>
      <c r="W105" s="9" t="s">
        <v>63</v>
      </c>
      <c r="X105" s="9" t="s">
        <v>307</v>
      </c>
      <c r="Y105" s="105" t="s">
        <v>743</v>
      </c>
      <c r="Z105" s="9" t="s">
        <v>301</v>
      </c>
      <c r="AA105" s="9" t="s">
        <v>301</v>
      </c>
      <c r="AB105" s="9" t="s">
        <v>222</v>
      </c>
      <c r="AC105" s="88" t="s">
        <v>279</v>
      </c>
      <c r="AD105" s="8" t="s">
        <v>117</v>
      </c>
      <c r="AE105" s="8"/>
      <c r="AF105" s="8"/>
    </row>
    <row r="106" spans="1:32" ht="38.25">
      <c r="A106" s="16">
        <v>140</v>
      </c>
      <c r="B106" s="10" t="s">
        <v>87</v>
      </c>
      <c r="C106" s="11" t="s">
        <v>191</v>
      </c>
      <c r="D106" s="22" t="s">
        <v>294</v>
      </c>
      <c r="E106" s="10" t="s">
        <v>297</v>
      </c>
      <c r="F106" s="11" t="s">
        <v>40</v>
      </c>
      <c r="G106" s="108" t="s">
        <v>819</v>
      </c>
      <c r="H106" s="108" t="s">
        <v>820</v>
      </c>
      <c r="I106" s="109" t="s">
        <v>190</v>
      </c>
      <c r="J106" s="134">
        <v>248000000</v>
      </c>
      <c r="K106" s="226">
        <v>248000000</v>
      </c>
      <c r="L106" s="134">
        <v>23946873042.075</v>
      </c>
      <c r="M106" s="134">
        <v>196713025.42</v>
      </c>
      <c r="N106" s="51">
        <v>210</v>
      </c>
      <c r="O106" s="51">
        <f t="shared" si="3"/>
        <v>1.4</v>
      </c>
      <c r="P106" s="51"/>
      <c r="Q106" s="51"/>
      <c r="R106" s="51"/>
      <c r="S106" s="51"/>
      <c r="T106" s="51"/>
      <c r="U106" s="51"/>
      <c r="V106" s="9" t="s">
        <v>68</v>
      </c>
      <c r="W106" s="9" t="s">
        <v>63</v>
      </c>
      <c r="X106" s="9" t="s">
        <v>307</v>
      </c>
      <c r="Y106" s="105" t="s">
        <v>743</v>
      </c>
      <c r="Z106" s="9" t="s">
        <v>301</v>
      </c>
      <c r="AA106" s="9" t="s">
        <v>301</v>
      </c>
      <c r="AB106" s="9" t="s">
        <v>222</v>
      </c>
      <c r="AC106" s="88" t="s">
        <v>279</v>
      </c>
      <c r="AD106" s="8" t="s">
        <v>117</v>
      </c>
      <c r="AE106" s="8"/>
      <c r="AF106" s="8"/>
    </row>
    <row r="107" spans="1:32" ht="38.25">
      <c r="A107" s="16">
        <v>142</v>
      </c>
      <c r="B107" s="10" t="s">
        <v>87</v>
      </c>
      <c r="C107" s="11" t="s">
        <v>191</v>
      </c>
      <c r="D107" s="22" t="s">
        <v>913</v>
      </c>
      <c r="E107" s="11" t="s">
        <v>158</v>
      </c>
      <c r="F107" s="11" t="s">
        <v>40</v>
      </c>
      <c r="G107" s="108" t="s">
        <v>819</v>
      </c>
      <c r="H107" s="108" t="s">
        <v>820</v>
      </c>
      <c r="I107" s="163" t="s">
        <v>190</v>
      </c>
      <c r="J107" s="134">
        <v>248000000</v>
      </c>
      <c r="K107" s="134">
        <v>248000000</v>
      </c>
      <c r="L107" s="134">
        <v>23946873042.075</v>
      </c>
      <c r="M107" s="134">
        <v>196713025.42</v>
      </c>
      <c r="N107" s="51">
        <v>105</v>
      </c>
      <c r="O107" s="51">
        <f t="shared" si="3"/>
        <v>0.7</v>
      </c>
      <c r="P107" s="51"/>
      <c r="Q107" s="51"/>
      <c r="R107" s="51"/>
      <c r="S107" s="51"/>
      <c r="T107" s="51"/>
      <c r="U107" s="51"/>
      <c r="V107" s="9" t="s">
        <v>68</v>
      </c>
      <c r="W107" s="9" t="s">
        <v>63</v>
      </c>
      <c r="X107" s="9" t="s">
        <v>307</v>
      </c>
      <c r="Y107" s="105" t="s">
        <v>743</v>
      </c>
      <c r="Z107" s="9" t="s">
        <v>301</v>
      </c>
      <c r="AA107" s="9" t="s">
        <v>301</v>
      </c>
      <c r="AB107" s="9" t="s">
        <v>222</v>
      </c>
      <c r="AC107" s="88" t="s">
        <v>279</v>
      </c>
      <c r="AD107" s="8" t="s">
        <v>117</v>
      </c>
      <c r="AE107" s="8"/>
      <c r="AF107" s="8"/>
    </row>
    <row r="108" spans="1:32" ht="38.25">
      <c r="A108" s="16">
        <v>146</v>
      </c>
      <c r="B108" s="10" t="s">
        <v>87</v>
      </c>
      <c r="C108" s="11" t="s">
        <v>191</v>
      </c>
      <c r="D108" s="22" t="s">
        <v>376</v>
      </c>
      <c r="E108" s="11" t="s">
        <v>166</v>
      </c>
      <c r="F108" s="11" t="s">
        <v>212</v>
      </c>
      <c r="G108" s="139" t="s">
        <v>128</v>
      </c>
      <c r="H108" s="139" t="s">
        <v>129</v>
      </c>
      <c r="I108" s="117" t="s">
        <v>204</v>
      </c>
      <c r="J108" s="12">
        <v>41.5</v>
      </c>
      <c r="K108" s="94">
        <v>5153399.998021094</v>
      </c>
      <c r="L108" s="134">
        <v>637675661.902</v>
      </c>
      <c r="M108" s="134">
        <v>5238224.985</v>
      </c>
      <c r="N108" s="51">
        <v>399.69</v>
      </c>
      <c r="O108" s="51">
        <f t="shared" si="3"/>
        <v>2.6646</v>
      </c>
      <c r="P108" s="227">
        <v>33484.308</v>
      </c>
      <c r="Q108" s="227" t="s">
        <v>723</v>
      </c>
      <c r="R108" s="227">
        <f>SUM(P108:Q108)</f>
        <v>33484.308</v>
      </c>
      <c r="S108" s="227">
        <v>5395995.09</v>
      </c>
      <c r="T108" s="227" t="s">
        <v>723</v>
      </c>
      <c r="U108" s="231">
        <f>SUM(S108:T108)</f>
        <v>5395995.09</v>
      </c>
      <c r="V108" s="9" t="s">
        <v>68</v>
      </c>
      <c r="W108" s="9" t="s">
        <v>63</v>
      </c>
      <c r="X108" s="9" t="s">
        <v>307</v>
      </c>
      <c r="Y108" s="105" t="s">
        <v>743</v>
      </c>
      <c r="Z108" s="9" t="s">
        <v>301</v>
      </c>
      <c r="AA108" s="9" t="s">
        <v>301</v>
      </c>
      <c r="AB108" s="9" t="s">
        <v>222</v>
      </c>
      <c r="AC108" s="88" t="s">
        <v>279</v>
      </c>
      <c r="AD108" s="8" t="s">
        <v>117</v>
      </c>
      <c r="AE108" s="8"/>
      <c r="AF108" s="8"/>
    </row>
    <row r="109" spans="1:32" ht="38.25">
      <c r="A109" s="149">
        <v>147</v>
      </c>
      <c r="B109" s="150" t="s">
        <v>87</v>
      </c>
      <c r="C109" s="151" t="s">
        <v>191</v>
      </c>
      <c r="D109" s="165" t="s">
        <v>659</v>
      </c>
      <c r="E109" s="166" t="s">
        <v>660</v>
      </c>
      <c r="F109" s="151" t="s">
        <v>40</v>
      </c>
      <c r="G109" s="281" t="s">
        <v>661</v>
      </c>
      <c r="H109" s="281" t="s">
        <v>662</v>
      </c>
      <c r="I109" s="167" t="s">
        <v>204</v>
      </c>
      <c r="J109" s="164">
        <v>75000000</v>
      </c>
      <c r="K109" s="164">
        <v>85889999.96701825</v>
      </c>
      <c r="L109" s="155">
        <v>7882851178.663</v>
      </c>
      <c r="M109" s="155">
        <v>64754153.979</v>
      </c>
      <c r="N109" s="51"/>
      <c r="O109" s="51">
        <f t="shared" si="3"/>
        <v>0</v>
      </c>
      <c r="P109" s="51"/>
      <c r="Q109" s="51"/>
      <c r="R109" s="51"/>
      <c r="S109" s="51"/>
      <c r="T109" s="51"/>
      <c r="U109" s="51"/>
      <c r="V109" s="88" t="s">
        <v>68</v>
      </c>
      <c r="W109" s="88" t="s">
        <v>63</v>
      </c>
      <c r="X109" s="88" t="s">
        <v>311</v>
      </c>
      <c r="Y109" s="235" t="s">
        <v>743</v>
      </c>
      <c r="Z109" s="88"/>
      <c r="AA109" s="9" t="s">
        <v>301</v>
      </c>
      <c r="AB109" s="9" t="s">
        <v>222</v>
      </c>
      <c r="AC109" s="88" t="s">
        <v>279</v>
      </c>
      <c r="AD109" s="8" t="s">
        <v>117</v>
      </c>
      <c r="AE109" s="144"/>
      <c r="AF109" s="8"/>
    </row>
    <row r="110" spans="1:32" ht="38.25">
      <c r="A110" s="16">
        <v>149</v>
      </c>
      <c r="B110" s="10" t="s">
        <v>88</v>
      </c>
      <c r="C110" s="11" t="s">
        <v>191</v>
      </c>
      <c r="D110" s="22"/>
      <c r="E110" s="317" t="s">
        <v>980</v>
      </c>
      <c r="F110" s="11" t="s">
        <v>212</v>
      </c>
      <c r="G110" s="139"/>
      <c r="H110" s="139"/>
      <c r="I110" s="117"/>
      <c r="K110" s="56"/>
      <c r="L110" s="56"/>
      <c r="M110" s="56"/>
      <c r="N110" s="51">
        <v>228</v>
      </c>
      <c r="O110" s="51">
        <f aca="true" t="shared" si="4" ref="O110:O141">N110/150</f>
        <v>1.52</v>
      </c>
      <c r="P110" s="51"/>
      <c r="Q110" s="51"/>
      <c r="R110" s="51"/>
      <c r="S110" s="51"/>
      <c r="T110" s="51"/>
      <c r="U110" s="51"/>
      <c r="V110" s="9" t="s">
        <v>68</v>
      </c>
      <c r="W110" s="9" t="s">
        <v>63</v>
      </c>
      <c r="X110" s="9" t="s">
        <v>307</v>
      </c>
      <c r="Y110" s="105" t="s">
        <v>743</v>
      </c>
      <c r="Z110" s="9" t="s">
        <v>301</v>
      </c>
      <c r="AA110" s="9" t="s">
        <v>301</v>
      </c>
      <c r="AB110" s="9" t="s">
        <v>222</v>
      </c>
      <c r="AC110" s="88" t="s">
        <v>279</v>
      </c>
      <c r="AD110" s="8" t="s">
        <v>117</v>
      </c>
      <c r="AE110" s="8"/>
      <c r="AF110" s="8"/>
    </row>
    <row r="111" spans="1:32" ht="38.25">
      <c r="A111" s="16"/>
      <c r="B111" s="10" t="s">
        <v>87</v>
      </c>
      <c r="C111" s="11" t="s">
        <v>191</v>
      </c>
      <c r="D111" s="22"/>
      <c r="E111" s="11" t="s">
        <v>791</v>
      </c>
      <c r="F111" s="11" t="s">
        <v>212</v>
      </c>
      <c r="G111" s="37"/>
      <c r="H111" s="37"/>
      <c r="I111" s="117"/>
      <c r="K111" s="56"/>
      <c r="L111" s="56"/>
      <c r="M111" s="56"/>
      <c r="N111" s="51">
        <v>50</v>
      </c>
      <c r="O111" s="51">
        <f t="shared" si="4"/>
        <v>0.3333333333333333</v>
      </c>
      <c r="P111" s="51"/>
      <c r="Q111" s="51"/>
      <c r="R111" s="51"/>
      <c r="S111" s="51"/>
      <c r="T111" s="51"/>
      <c r="U111" s="51"/>
      <c r="V111" s="9" t="s">
        <v>68</v>
      </c>
      <c r="W111" s="9" t="s">
        <v>63</v>
      </c>
      <c r="X111" s="9" t="s">
        <v>307</v>
      </c>
      <c r="Y111" s="88" t="s">
        <v>743</v>
      </c>
      <c r="Z111" s="9"/>
      <c r="AA111" s="9" t="s">
        <v>301</v>
      </c>
      <c r="AB111" s="9" t="s">
        <v>222</v>
      </c>
      <c r="AC111" s="88" t="s">
        <v>279</v>
      </c>
      <c r="AD111" s="8" t="s">
        <v>117</v>
      </c>
      <c r="AE111" s="8"/>
      <c r="AF111" s="8"/>
    </row>
    <row r="112" spans="1:32" s="161" customFormat="1" ht="38.25">
      <c r="A112" s="156">
        <v>152</v>
      </c>
      <c r="B112" s="106" t="s">
        <v>88</v>
      </c>
      <c r="C112" s="157" t="s">
        <v>191</v>
      </c>
      <c r="D112" s="326"/>
      <c r="E112" s="339" t="s">
        <v>972</v>
      </c>
      <c r="F112" s="157" t="s">
        <v>351</v>
      </c>
      <c r="G112" s="328"/>
      <c r="H112" s="328"/>
      <c r="I112" s="340"/>
      <c r="J112" s="157"/>
      <c r="K112" s="157"/>
      <c r="L112" s="157"/>
      <c r="M112" s="157"/>
      <c r="N112" s="158">
        <v>60</v>
      </c>
      <c r="O112" s="158">
        <f t="shared" si="4"/>
        <v>0.4</v>
      </c>
      <c r="P112" s="158"/>
      <c r="Q112" s="158"/>
      <c r="R112" s="158"/>
      <c r="S112" s="158"/>
      <c r="T112" s="158"/>
      <c r="U112" s="158"/>
      <c r="V112" s="159" t="s">
        <v>68</v>
      </c>
      <c r="W112" s="159" t="s">
        <v>63</v>
      </c>
      <c r="X112" s="159" t="s">
        <v>307</v>
      </c>
      <c r="Y112" s="159" t="s">
        <v>743</v>
      </c>
      <c r="Z112" s="159" t="s">
        <v>300</v>
      </c>
      <c r="AA112" s="159" t="s">
        <v>300</v>
      </c>
      <c r="AB112" s="159" t="s">
        <v>222</v>
      </c>
      <c r="AC112" s="333" t="s">
        <v>279</v>
      </c>
      <c r="AD112" s="160" t="s">
        <v>117</v>
      </c>
      <c r="AE112" s="160"/>
      <c r="AF112" s="160"/>
    </row>
    <row r="113" spans="1:32" ht="38.25">
      <c r="A113" s="16">
        <v>159</v>
      </c>
      <c r="B113" s="10" t="s">
        <v>88</v>
      </c>
      <c r="C113" s="11" t="s">
        <v>191</v>
      </c>
      <c r="D113" s="32" t="s">
        <v>213</v>
      </c>
      <c r="E113" s="11" t="s">
        <v>263</v>
      </c>
      <c r="F113" s="11" t="s">
        <v>40</v>
      </c>
      <c r="G113" s="37" t="s">
        <v>49</v>
      </c>
      <c r="H113" s="95" t="s">
        <v>104</v>
      </c>
      <c r="I113" s="117" t="s">
        <v>204</v>
      </c>
      <c r="J113" s="12">
        <v>11.291</v>
      </c>
      <c r="K113" s="227">
        <v>12930572.97150266</v>
      </c>
      <c r="L113" s="134">
        <v>408832471.387</v>
      </c>
      <c r="M113" s="134">
        <v>3358378.866</v>
      </c>
      <c r="N113" s="51">
        <v>85</v>
      </c>
      <c r="O113" s="51">
        <f t="shared" si="4"/>
        <v>0.5666666666666667</v>
      </c>
      <c r="P113" s="51"/>
      <c r="Q113" s="51"/>
      <c r="R113" s="51"/>
      <c r="S113" s="51"/>
      <c r="T113" s="51"/>
      <c r="U113" s="51"/>
      <c r="V113" s="9" t="s">
        <v>68</v>
      </c>
      <c r="W113" s="9" t="s">
        <v>63</v>
      </c>
      <c r="X113" s="9" t="s">
        <v>307</v>
      </c>
      <c r="Y113" s="9" t="s">
        <v>743</v>
      </c>
      <c r="Z113" s="9" t="s">
        <v>301</v>
      </c>
      <c r="AA113" s="9" t="s">
        <v>301</v>
      </c>
      <c r="AB113" s="9" t="s">
        <v>222</v>
      </c>
      <c r="AC113" s="88" t="s">
        <v>279</v>
      </c>
      <c r="AD113" s="8" t="s">
        <v>117</v>
      </c>
      <c r="AE113" s="8"/>
      <c r="AF113" s="8"/>
    </row>
    <row r="114" spans="1:32" ht="38.25">
      <c r="A114" s="16">
        <v>161</v>
      </c>
      <c r="B114" s="10" t="s">
        <v>88</v>
      </c>
      <c r="C114" s="11" t="s">
        <v>188</v>
      </c>
      <c r="D114" s="32" t="s">
        <v>102</v>
      </c>
      <c r="E114" s="11" t="s">
        <v>95</v>
      </c>
      <c r="F114" s="11" t="s">
        <v>208</v>
      </c>
      <c r="G114" s="37" t="s">
        <v>96</v>
      </c>
      <c r="H114" s="37" t="s">
        <v>50</v>
      </c>
      <c r="I114" s="127" t="s">
        <v>204</v>
      </c>
      <c r="J114" s="12">
        <v>10</v>
      </c>
      <c r="K114" s="134">
        <v>11640499.967389138</v>
      </c>
      <c r="L114" s="134" t="s">
        <v>723</v>
      </c>
      <c r="M114" s="134" t="s">
        <v>723</v>
      </c>
      <c r="N114" s="51">
        <v>366.003</v>
      </c>
      <c r="O114" s="51">
        <f t="shared" si="4"/>
        <v>2.44002</v>
      </c>
      <c r="P114" s="51"/>
      <c r="Q114" s="51"/>
      <c r="R114" s="51"/>
      <c r="S114" s="51"/>
      <c r="T114" s="51"/>
      <c r="U114" s="51"/>
      <c r="V114" s="9" t="s">
        <v>68</v>
      </c>
      <c r="W114" s="9" t="s">
        <v>63</v>
      </c>
      <c r="X114" s="9" t="s">
        <v>311</v>
      </c>
      <c r="Y114" s="9" t="s">
        <v>743</v>
      </c>
      <c r="Z114" s="9" t="s">
        <v>301</v>
      </c>
      <c r="AA114" s="9" t="s">
        <v>301</v>
      </c>
      <c r="AB114" s="9" t="s">
        <v>222</v>
      </c>
      <c r="AC114" s="88" t="s">
        <v>279</v>
      </c>
      <c r="AD114" s="8" t="s">
        <v>117</v>
      </c>
      <c r="AE114" s="8"/>
      <c r="AF114" s="8"/>
    </row>
    <row r="115" spans="1:32" ht="38.25">
      <c r="A115" s="16">
        <v>163</v>
      </c>
      <c r="B115" s="10" t="s">
        <v>88</v>
      </c>
      <c r="C115" s="11" t="s">
        <v>191</v>
      </c>
      <c r="D115" s="22" t="s">
        <v>375</v>
      </c>
      <c r="E115" s="11" t="s">
        <v>240</v>
      </c>
      <c r="F115" s="11" t="s">
        <v>212</v>
      </c>
      <c r="G115" s="37" t="s">
        <v>377</v>
      </c>
      <c r="H115" s="37" t="s">
        <v>137</v>
      </c>
      <c r="I115" s="128" t="s">
        <v>204</v>
      </c>
      <c r="J115" s="58">
        <v>41500000</v>
      </c>
      <c r="K115" s="94">
        <v>45807999.98240973</v>
      </c>
      <c r="L115" s="134">
        <v>5627531786.757</v>
      </c>
      <c r="M115" s="134">
        <v>46227697.515</v>
      </c>
      <c r="N115" s="51">
        <v>417.674</v>
      </c>
      <c r="O115" s="51">
        <f t="shared" si="4"/>
        <v>2.7844933333333333</v>
      </c>
      <c r="P115" s="51"/>
      <c r="Q115" s="51"/>
      <c r="R115" s="51"/>
      <c r="S115" s="51"/>
      <c r="T115" s="51"/>
      <c r="U115" s="51"/>
      <c r="V115" s="9" t="s">
        <v>68</v>
      </c>
      <c r="W115" s="9" t="s">
        <v>63</v>
      </c>
      <c r="X115" s="9" t="s">
        <v>307</v>
      </c>
      <c r="Y115" s="9" t="s">
        <v>743</v>
      </c>
      <c r="Z115" s="9" t="s">
        <v>301</v>
      </c>
      <c r="AA115" s="9" t="s">
        <v>301</v>
      </c>
      <c r="AB115" s="9" t="s">
        <v>222</v>
      </c>
      <c r="AC115" s="88" t="s">
        <v>279</v>
      </c>
      <c r="AD115" s="8" t="s">
        <v>117</v>
      </c>
      <c r="AE115" s="8"/>
      <c r="AF115" s="8"/>
    </row>
    <row r="116" spans="1:32" ht="38.25">
      <c r="A116" s="16">
        <v>164</v>
      </c>
      <c r="B116" s="10" t="s">
        <v>88</v>
      </c>
      <c r="C116" s="11" t="s">
        <v>191</v>
      </c>
      <c r="D116" s="32" t="s">
        <v>454</v>
      </c>
      <c r="E116" s="71" t="s">
        <v>456</v>
      </c>
      <c r="F116" s="11" t="s">
        <v>212</v>
      </c>
      <c r="G116" s="139" t="s">
        <v>455</v>
      </c>
      <c r="H116" s="139" t="s">
        <v>137</v>
      </c>
      <c r="I116" s="126" t="s">
        <v>204</v>
      </c>
      <c r="J116" s="75">
        <v>97.08</v>
      </c>
      <c r="K116" s="94">
        <v>111176148.06758036</v>
      </c>
      <c r="L116" s="134">
        <v>12102297216.475</v>
      </c>
      <c r="M116" s="134">
        <v>99415046.625</v>
      </c>
      <c r="N116" s="51">
        <v>65</v>
      </c>
      <c r="O116" s="51">
        <f t="shared" si="4"/>
        <v>0.43333333333333335</v>
      </c>
      <c r="P116" s="51"/>
      <c r="Q116" s="51"/>
      <c r="R116" s="51"/>
      <c r="S116" s="51"/>
      <c r="T116" s="51"/>
      <c r="U116" s="51"/>
      <c r="V116" s="9" t="s">
        <v>68</v>
      </c>
      <c r="W116" s="9" t="s">
        <v>63</v>
      </c>
      <c r="X116" s="9" t="s">
        <v>307</v>
      </c>
      <c r="Y116" s="105" t="s">
        <v>743</v>
      </c>
      <c r="Z116" s="9" t="s">
        <v>301</v>
      </c>
      <c r="AA116" s="9" t="s">
        <v>301</v>
      </c>
      <c r="AB116" s="9" t="s">
        <v>222</v>
      </c>
      <c r="AC116" s="88" t="s">
        <v>279</v>
      </c>
      <c r="AD116" s="8" t="s">
        <v>117</v>
      </c>
      <c r="AE116" s="8"/>
      <c r="AF116" s="8"/>
    </row>
    <row r="117" spans="1:32" ht="38.25">
      <c r="A117" s="16">
        <v>183</v>
      </c>
      <c r="B117" s="10" t="s">
        <v>192</v>
      </c>
      <c r="C117" s="11" t="s">
        <v>191</v>
      </c>
      <c r="D117" s="30"/>
      <c r="E117" s="11" t="s">
        <v>419</v>
      </c>
      <c r="F117" s="11" t="s">
        <v>40</v>
      </c>
      <c r="G117" s="139"/>
      <c r="H117" s="139"/>
      <c r="I117" s="117"/>
      <c r="J117" s="253"/>
      <c r="K117" s="12"/>
      <c r="L117" s="12"/>
      <c r="M117" s="12"/>
      <c r="N117" s="51"/>
      <c r="O117" s="51">
        <f t="shared" si="4"/>
        <v>0</v>
      </c>
      <c r="P117" s="51"/>
      <c r="Q117" s="51"/>
      <c r="R117" s="51"/>
      <c r="S117" s="51"/>
      <c r="T117" s="51"/>
      <c r="U117" s="51"/>
      <c r="V117" s="9" t="s">
        <v>68</v>
      </c>
      <c r="W117" s="9" t="s">
        <v>63</v>
      </c>
      <c r="X117" s="9" t="s">
        <v>307</v>
      </c>
      <c r="Y117" s="105" t="s">
        <v>743</v>
      </c>
      <c r="Z117" s="9" t="s">
        <v>301</v>
      </c>
      <c r="AA117" s="9" t="s">
        <v>301</v>
      </c>
      <c r="AB117" s="9" t="s">
        <v>571</v>
      </c>
      <c r="AC117" s="88" t="s">
        <v>278</v>
      </c>
      <c r="AD117" s="8" t="s">
        <v>117</v>
      </c>
      <c r="AF117" s="8"/>
    </row>
    <row r="118" spans="1:32" ht="38.25">
      <c r="A118" s="16">
        <v>184</v>
      </c>
      <c r="B118" s="10" t="s">
        <v>192</v>
      </c>
      <c r="C118" s="11" t="s">
        <v>191</v>
      </c>
      <c r="D118" s="30"/>
      <c r="E118" s="11" t="s">
        <v>525</v>
      </c>
      <c r="F118" s="11" t="s">
        <v>40</v>
      </c>
      <c r="G118" s="37"/>
      <c r="H118" s="37"/>
      <c r="I118" s="117"/>
      <c r="K118" s="12"/>
      <c r="L118" s="12"/>
      <c r="M118" s="12"/>
      <c r="N118" s="51"/>
      <c r="O118" s="51">
        <f t="shared" si="4"/>
        <v>0</v>
      </c>
      <c r="P118" s="51"/>
      <c r="Q118" s="51"/>
      <c r="R118" s="51"/>
      <c r="S118" s="51"/>
      <c r="T118" s="51"/>
      <c r="U118" s="51"/>
      <c r="V118" s="9" t="s">
        <v>68</v>
      </c>
      <c r="W118" s="9" t="s">
        <v>63</v>
      </c>
      <c r="X118" s="9" t="s">
        <v>307</v>
      </c>
      <c r="Y118" s="105" t="s">
        <v>743</v>
      </c>
      <c r="Z118" s="9" t="s">
        <v>301</v>
      </c>
      <c r="AA118" s="9" t="s">
        <v>301</v>
      </c>
      <c r="AB118" s="9" t="s">
        <v>571</v>
      </c>
      <c r="AC118" s="88" t="s">
        <v>278</v>
      </c>
      <c r="AD118" s="8" t="s">
        <v>117</v>
      </c>
      <c r="AE118" s="8"/>
      <c r="AF118" s="8"/>
    </row>
    <row r="119" spans="1:32" ht="24" customHeight="1">
      <c r="A119" s="16">
        <v>185</v>
      </c>
      <c r="B119" s="10" t="s">
        <v>192</v>
      </c>
      <c r="C119" s="11" t="s">
        <v>191</v>
      </c>
      <c r="D119" s="33"/>
      <c r="E119" s="11" t="s">
        <v>793</v>
      </c>
      <c r="F119" s="11" t="s">
        <v>40</v>
      </c>
      <c r="G119" s="37"/>
      <c r="H119" s="37"/>
      <c r="I119" s="117"/>
      <c r="J119" s="45"/>
      <c r="K119" s="56"/>
      <c r="L119" s="56"/>
      <c r="M119" s="56"/>
      <c r="N119" s="51"/>
      <c r="O119" s="51">
        <f t="shared" si="4"/>
        <v>0</v>
      </c>
      <c r="P119" s="51"/>
      <c r="Q119" s="51"/>
      <c r="R119" s="51"/>
      <c r="S119" s="51"/>
      <c r="T119" s="51"/>
      <c r="U119" s="51"/>
      <c r="V119" s="9" t="s">
        <v>68</v>
      </c>
      <c r="W119" s="9" t="s">
        <v>63</v>
      </c>
      <c r="X119" s="9" t="s">
        <v>307</v>
      </c>
      <c r="Y119" s="9" t="s">
        <v>743</v>
      </c>
      <c r="Z119" s="9" t="s">
        <v>301</v>
      </c>
      <c r="AA119" s="9" t="s">
        <v>301</v>
      </c>
      <c r="AB119" s="9" t="s">
        <v>571</v>
      </c>
      <c r="AC119" s="88" t="s">
        <v>278</v>
      </c>
      <c r="AD119" s="8" t="s">
        <v>117</v>
      </c>
      <c r="AE119" s="8"/>
      <c r="AF119" s="8"/>
    </row>
    <row r="120" spans="1:32" ht="24" customHeight="1">
      <c r="A120" s="16">
        <v>189</v>
      </c>
      <c r="B120" s="10" t="s">
        <v>192</v>
      </c>
      <c r="C120" s="11" t="s">
        <v>191</v>
      </c>
      <c r="D120" s="42"/>
      <c r="E120" s="67" t="s">
        <v>526</v>
      </c>
      <c r="F120" s="11" t="s">
        <v>40</v>
      </c>
      <c r="G120" s="37"/>
      <c r="H120" s="37"/>
      <c r="I120" s="122"/>
      <c r="J120" s="62"/>
      <c r="K120" s="62"/>
      <c r="L120" s="62"/>
      <c r="M120" s="62"/>
      <c r="N120" s="51"/>
      <c r="O120" s="51">
        <f t="shared" si="4"/>
        <v>0</v>
      </c>
      <c r="P120" s="51"/>
      <c r="Q120" s="51"/>
      <c r="R120" s="51"/>
      <c r="S120" s="51"/>
      <c r="T120" s="51"/>
      <c r="U120" s="51"/>
      <c r="V120" s="9" t="s">
        <v>68</v>
      </c>
      <c r="W120" s="9" t="s">
        <v>63</v>
      </c>
      <c r="X120" s="9" t="s">
        <v>307</v>
      </c>
      <c r="Y120" s="105" t="s">
        <v>743</v>
      </c>
      <c r="Z120" s="9" t="s">
        <v>301</v>
      </c>
      <c r="AA120" s="9" t="s">
        <v>301</v>
      </c>
      <c r="AB120" s="9" t="s">
        <v>571</v>
      </c>
      <c r="AC120" s="88" t="s">
        <v>278</v>
      </c>
      <c r="AD120" s="8" t="s">
        <v>117</v>
      </c>
      <c r="AE120" s="8"/>
      <c r="AF120" s="8"/>
    </row>
    <row r="121" spans="1:30" s="8" customFormat="1" ht="31.5" customHeight="1">
      <c r="A121" s="16">
        <v>190</v>
      </c>
      <c r="B121" s="10" t="s">
        <v>192</v>
      </c>
      <c r="C121" s="11" t="s">
        <v>191</v>
      </c>
      <c r="D121" s="42"/>
      <c r="E121" s="67" t="s">
        <v>528</v>
      </c>
      <c r="F121" s="11" t="s">
        <v>40</v>
      </c>
      <c r="G121" s="37"/>
      <c r="H121" s="37"/>
      <c r="I121" s="122"/>
      <c r="J121" s="62"/>
      <c r="K121" s="62"/>
      <c r="L121" s="62"/>
      <c r="M121" s="62"/>
      <c r="N121" s="51"/>
      <c r="O121" s="51">
        <f t="shared" si="4"/>
        <v>0</v>
      </c>
      <c r="P121" s="51"/>
      <c r="Q121" s="51"/>
      <c r="R121" s="51"/>
      <c r="S121" s="51"/>
      <c r="T121" s="51"/>
      <c r="U121" s="51"/>
      <c r="V121" s="9" t="s">
        <v>68</v>
      </c>
      <c r="W121" s="9" t="s">
        <v>63</v>
      </c>
      <c r="X121" s="9" t="s">
        <v>307</v>
      </c>
      <c r="Y121" s="9" t="s">
        <v>743</v>
      </c>
      <c r="Z121" s="9" t="s">
        <v>301</v>
      </c>
      <c r="AA121" s="9" t="s">
        <v>301</v>
      </c>
      <c r="AB121" s="9" t="s">
        <v>571</v>
      </c>
      <c r="AC121" s="88" t="s">
        <v>278</v>
      </c>
      <c r="AD121" s="8" t="s">
        <v>117</v>
      </c>
    </row>
    <row r="122" spans="1:32" ht="30.75" customHeight="1">
      <c r="A122" s="16">
        <v>195</v>
      </c>
      <c r="B122" s="10" t="s">
        <v>192</v>
      </c>
      <c r="C122" s="11" t="s">
        <v>191</v>
      </c>
      <c r="D122" s="30" t="s">
        <v>97</v>
      </c>
      <c r="E122" s="11" t="s">
        <v>430</v>
      </c>
      <c r="F122" s="11" t="s">
        <v>212</v>
      </c>
      <c r="G122" s="37" t="s">
        <v>98</v>
      </c>
      <c r="H122" s="37" t="s">
        <v>50</v>
      </c>
      <c r="I122" s="117" t="s">
        <v>190</v>
      </c>
      <c r="J122" s="12">
        <v>400</v>
      </c>
      <c r="K122" s="134">
        <v>400000000</v>
      </c>
      <c r="L122" s="134">
        <v>2091942554.403</v>
      </c>
      <c r="M122" s="134">
        <v>17184387.63</v>
      </c>
      <c r="N122" s="51">
        <v>0</v>
      </c>
      <c r="O122" s="51">
        <f t="shared" si="4"/>
        <v>0</v>
      </c>
      <c r="P122" s="227">
        <v>225000</v>
      </c>
      <c r="Q122" s="227" t="s">
        <v>723</v>
      </c>
      <c r="R122" s="227">
        <f>SUM(P122:Q122)</f>
        <v>225000</v>
      </c>
      <c r="S122" s="230">
        <v>35696267.597</v>
      </c>
      <c r="T122" s="230" t="s">
        <v>723</v>
      </c>
      <c r="U122" s="231">
        <f>SUM(S122:T122)</f>
        <v>35696267.597</v>
      </c>
      <c r="V122" s="9" t="s">
        <v>68</v>
      </c>
      <c r="W122" s="9" t="s">
        <v>63</v>
      </c>
      <c r="X122" s="9" t="s">
        <v>307</v>
      </c>
      <c r="Y122" s="9" t="s">
        <v>743</v>
      </c>
      <c r="Z122" s="9" t="s">
        <v>301</v>
      </c>
      <c r="AA122" s="9" t="s">
        <v>301</v>
      </c>
      <c r="AB122" s="9" t="s">
        <v>571</v>
      </c>
      <c r="AC122" s="88" t="s">
        <v>278</v>
      </c>
      <c r="AD122" s="8" t="s">
        <v>117</v>
      </c>
      <c r="AE122" s="8"/>
      <c r="AF122" s="8"/>
    </row>
    <row r="123" spans="1:32" ht="29.25" customHeight="1">
      <c r="A123" s="16">
        <v>196</v>
      </c>
      <c r="B123" s="10" t="s">
        <v>192</v>
      </c>
      <c r="C123" s="11" t="s">
        <v>191</v>
      </c>
      <c r="D123" s="30">
        <v>8646</v>
      </c>
      <c r="E123" s="11" t="s">
        <v>369</v>
      </c>
      <c r="F123" s="11" t="s">
        <v>212</v>
      </c>
      <c r="G123" s="37" t="s">
        <v>370</v>
      </c>
      <c r="H123" s="37" t="s">
        <v>364</v>
      </c>
      <c r="I123" s="117" t="s">
        <v>190</v>
      </c>
      <c r="J123" s="12">
        <v>390</v>
      </c>
      <c r="K123" s="134">
        <v>390000000</v>
      </c>
      <c r="L123" s="134">
        <v>47207490859.294</v>
      </c>
      <c r="M123" s="134">
        <v>387788766.12</v>
      </c>
      <c r="N123" s="51">
        <v>750</v>
      </c>
      <c r="O123" s="51">
        <f t="shared" si="4"/>
        <v>5</v>
      </c>
      <c r="P123" s="227" t="s">
        <v>723</v>
      </c>
      <c r="Q123" s="227">
        <v>1495185.68</v>
      </c>
      <c r="R123" s="227">
        <f>SUM(P123:Q123)</f>
        <v>1495185.68</v>
      </c>
      <c r="S123" s="230" t="s">
        <v>723</v>
      </c>
      <c r="T123" s="230">
        <v>239080140.263</v>
      </c>
      <c r="U123" s="231">
        <f>SUM(S123:T123)</f>
        <v>239080140.263</v>
      </c>
      <c r="V123" s="9" t="s">
        <v>68</v>
      </c>
      <c r="W123" s="9" t="s">
        <v>63</v>
      </c>
      <c r="X123" s="9" t="s">
        <v>307</v>
      </c>
      <c r="Y123" s="105" t="s">
        <v>743</v>
      </c>
      <c r="Z123" s="9" t="s">
        <v>301</v>
      </c>
      <c r="AA123" s="9" t="s">
        <v>301</v>
      </c>
      <c r="AB123" s="9" t="s">
        <v>571</v>
      </c>
      <c r="AC123" s="88" t="s">
        <v>278</v>
      </c>
      <c r="AD123" s="8" t="s">
        <v>117</v>
      </c>
      <c r="AE123" s="8"/>
      <c r="AF123" s="8"/>
    </row>
    <row r="124" spans="1:32" s="90" customFormat="1" ht="36.75" customHeight="1">
      <c r="A124" s="16">
        <v>188</v>
      </c>
      <c r="B124" s="10" t="s">
        <v>192</v>
      </c>
      <c r="C124" s="11" t="s">
        <v>191</v>
      </c>
      <c r="D124" s="30" t="s">
        <v>794</v>
      </c>
      <c r="E124" s="11" t="s">
        <v>426</v>
      </c>
      <c r="F124" s="11" t="s">
        <v>40</v>
      </c>
      <c r="G124" s="37"/>
      <c r="H124" s="37"/>
      <c r="I124" s="117"/>
      <c r="J124" s="45"/>
      <c r="K124" s="298"/>
      <c r="L124" s="56"/>
      <c r="M124" s="56"/>
      <c r="N124" s="51">
        <v>319.1</v>
      </c>
      <c r="O124" s="51">
        <f t="shared" si="4"/>
        <v>2.1273333333333335</v>
      </c>
      <c r="P124" s="51"/>
      <c r="Q124" s="51"/>
      <c r="R124" s="51"/>
      <c r="S124" s="51"/>
      <c r="T124" s="51"/>
      <c r="U124" s="51"/>
      <c r="V124" s="9" t="s">
        <v>68</v>
      </c>
      <c r="W124" s="9" t="s">
        <v>63</v>
      </c>
      <c r="X124" s="9" t="s">
        <v>307</v>
      </c>
      <c r="Y124" s="9" t="s">
        <v>743</v>
      </c>
      <c r="Z124" s="9" t="s">
        <v>301</v>
      </c>
      <c r="AA124" s="9" t="s">
        <v>301</v>
      </c>
      <c r="AB124" s="9" t="s">
        <v>571</v>
      </c>
      <c r="AC124" s="88" t="s">
        <v>278</v>
      </c>
      <c r="AD124" s="8" t="s">
        <v>117</v>
      </c>
      <c r="AE124" s="8"/>
      <c r="AF124" s="8" t="s">
        <v>313</v>
      </c>
    </row>
    <row r="125" spans="1:32" ht="33.75" customHeight="1">
      <c r="A125" s="16">
        <v>187</v>
      </c>
      <c r="B125" s="10" t="s">
        <v>192</v>
      </c>
      <c r="C125" s="11" t="s">
        <v>191</v>
      </c>
      <c r="D125" s="30" t="s">
        <v>795</v>
      </c>
      <c r="E125" s="11" t="s">
        <v>586</v>
      </c>
      <c r="F125" s="11" t="s">
        <v>40</v>
      </c>
      <c r="G125" s="37"/>
      <c r="H125" s="37"/>
      <c r="I125" s="117"/>
      <c r="J125" s="45"/>
      <c r="K125" s="56"/>
      <c r="L125" s="56"/>
      <c r="M125" s="56"/>
      <c r="N125" s="51"/>
      <c r="O125" s="51">
        <f t="shared" si="4"/>
        <v>0</v>
      </c>
      <c r="P125" s="51"/>
      <c r="Q125" s="51"/>
      <c r="R125" s="51"/>
      <c r="S125" s="51"/>
      <c r="T125" s="51"/>
      <c r="U125" s="51"/>
      <c r="V125" s="9" t="s">
        <v>68</v>
      </c>
      <c r="W125" s="9" t="s">
        <v>63</v>
      </c>
      <c r="X125" s="9" t="s">
        <v>307</v>
      </c>
      <c r="Y125" s="9" t="s">
        <v>743</v>
      </c>
      <c r="Z125" s="9" t="s">
        <v>301</v>
      </c>
      <c r="AA125" s="9" t="s">
        <v>301</v>
      </c>
      <c r="AB125" s="9" t="s">
        <v>571</v>
      </c>
      <c r="AC125" s="88" t="s">
        <v>278</v>
      </c>
      <c r="AD125" s="8" t="s">
        <v>117</v>
      </c>
      <c r="AE125" s="8"/>
      <c r="AF125" s="8"/>
    </row>
    <row r="126" spans="1:32" ht="33.75" customHeight="1">
      <c r="A126" s="16">
        <v>186</v>
      </c>
      <c r="B126" s="10" t="s">
        <v>192</v>
      </c>
      <c r="C126" s="11" t="s">
        <v>191</v>
      </c>
      <c r="D126" s="30" t="s">
        <v>796</v>
      </c>
      <c r="E126" s="11" t="s">
        <v>424</v>
      </c>
      <c r="F126" s="11" t="s">
        <v>40</v>
      </c>
      <c r="G126" s="37"/>
      <c r="H126" s="37"/>
      <c r="I126" s="117"/>
      <c r="J126" s="263"/>
      <c r="K126" s="298"/>
      <c r="L126" s="56"/>
      <c r="M126" s="56"/>
      <c r="N126" s="51">
        <v>140</v>
      </c>
      <c r="O126" s="51">
        <f t="shared" si="4"/>
        <v>0.9333333333333333</v>
      </c>
      <c r="P126" s="240"/>
      <c r="Q126" s="240"/>
      <c r="R126" s="240"/>
      <c r="S126" s="240"/>
      <c r="T126" s="240"/>
      <c r="U126" s="240"/>
      <c r="V126" s="9" t="s">
        <v>68</v>
      </c>
      <c r="W126" s="9" t="s">
        <v>63</v>
      </c>
      <c r="X126" s="9" t="s">
        <v>307</v>
      </c>
      <c r="Y126" s="9" t="s">
        <v>743</v>
      </c>
      <c r="Z126" s="9" t="s">
        <v>301</v>
      </c>
      <c r="AA126" s="9" t="s">
        <v>301</v>
      </c>
      <c r="AB126" s="9" t="s">
        <v>571</v>
      </c>
      <c r="AC126" s="88" t="s">
        <v>278</v>
      </c>
      <c r="AD126" s="8" t="s">
        <v>117</v>
      </c>
      <c r="AE126" s="8"/>
      <c r="AF126" s="8"/>
    </row>
    <row r="127" spans="1:32" ht="30.75" customHeight="1">
      <c r="A127" s="16">
        <v>221</v>
      </c>
      <c r="B127" s="10" t="s">
        <v>192</v>
      </c>
      <c r="C127" s="11" t="s">
        <v>191</v>
      </c>
      <c r="D127" s="30" t="s">
        <v>797</v>
      </c>
      <c r="E127" s="67" t="s">
        <v>527</v>
      </c>
      <c r="F127" s="11" t="s">
        <v>40</v>
      </c>
      <c r="G127" s="37"/>
      <c r="H127" s="37"/>
      <c r="I127" s="122"/>
      <c r="J127" s="62"/>
      <c r="K127" s="62"/>
      <c r="L127" s="62"/>
      <c r="M127" s="62"/>
      <c r="N127" s="51">
        <v>330</v>
      </c>
      <c r="O127" s="51">
        <f t="shared" si="4"/>
        <v>2.2</v>
      </c>
      <c r="P127" s="240"/>
      <c r="Q127" s="240"/>
      <c r="R127" s="240"/>
      <c r="S127" s="240"/>
      <c r="T127" s="240"/>
      <c r="U127" s="240"/>
      <c r="V127" s="9" t="s">
        <v>68</v>
      </c>
      <c r="W127" s="9" t="s">
        <v>63</v>
      </c>
      <c r="X127" s="9" t="s">
        <v>307</v>
      </c>
      <c r="Y127" s="9" t="s">
        <v>743</v>
      </c>
      <c r="Z127" s="9" t="s">
        <v>301</v>
      </c>
      <c r="AA127" s="9" t="s">
        <v>301</v>
      </c>
      <c r="AB127" s="9" t="s">
        <v>571</v>
      </c>
      <c r="AC127" s="88" t="s">
        <v>278</v>
      </c>
      <c r="AD127" s="8" t="s">
        <v>117</v>
      </c>
      <c r="AE127" s="8"/>
      <c r="AF127" s="8"/>
    </row>
    <row r="128" spans="1:32" ht="30.75" customHeight="1">
      <c r="A128" s="16"/>
      <c r="B128" s="10" t="s">
        <v>192</v>
      </c>
      <c r="C128" s="11" t="s">
        <v>191</v>
      </c>
      <c r="D128" s="30" t="s">
        <v>798</v>
      </c>
      <c r="E128" s="250" t="s">
        <v>799</v>
      </c>
      <c r="F128" s="11" t="s">
        <v>40</v>
      </c>
      <c r="G128" s="37"/>
      <c r="H128" s="37"/>
      <c r="I128" s="117"/>
      <c r="J128" s="263"/>
      <c r="K128" s="56"/>
      <c r="L128" s="56"/>
      <c r="M128" s="56"/>
      <c r="N128" s="51"/>
      <c r="O128" s="51">
        <f t="shared" si="4"/>
        <v>0</v>
      </c>
      <c r="T128" s="240"/>
      <c r="U128" s="240"/>
      <c r="V128" s="9" t="s">
        <v>68</v>
      </c>
      <c r="W128" s="9" t="s">
        <v>63</v>
      </c>
      <c r="X128" s="9" t="s">
        <v>307</v>
      </c>
      <c r="Y128" s="9" t="s">
        <v>743</v>
      </c>
      <c r="Z128" s="9"/>
      <c r="AA128" s="9" t="s">
        <v>301</v>
      </c>
      <c r="AB128" s="9" t="s">
        <v>571</v>
      </c>
      <c r="AC128" s="88" t="s">
        <v>278</v>
      </c>
      <c r="AD128" s="8" t="s">
        <v>117</v>
      </c>
      <c r="AE128" s="8"/>
      <c r="AF128" s="8"/>
    </row>
    <row r="129" spans="1:32" ht="41.25" customHeight="1">
      <c r="A129" s="16">
        <v>223</v>
      </c>
      <c r="B129" s="10" t="s">
        <v>192</v>
      </c>
      <c r="C129" s="11" t="s">
        <v>191</v>
      </c>
      <c r="D129" s="30" t="s">
        <v>802</v>
      </c>
      <c r="E129" s="61" t="s">
        <v>408</v>
      </c>
      <c r="F129" s="11" t="s">
        <v>40</v>
      </c>
      <c r="G129" s="37"/>
      <c r="H129" s="37"/>
      <c r="I129" s="122"/>
      <c r="J129" s="62"/>
      <c r="K129" s="62"/>
      <c r="L129" s="62"/>
      <c r="M129" s="62"/>
      <c r="N129" s="51">
        <v>400</v>
      </c>
      <c r="O129" s="51">
        <f t="shared" si="4"/>
        <v>2.6666666666666665</v>
      </c>
      <c r="P129" s="51"/>
      <c r="Q129" s="51"/>
      <c r="R129" s="51"/>
      <c r="S129" s="51"/>
      <c r="T129" s="51"/>
      <c r="U129" s="51"/>
      <c r="V129" s="9" t="s">
        <v>68</v>
      </c>
      <c r="W129" s="9" t="s">
        <v>63</v>
      </c>
      <c r="X129" s="9" t="s">
        <v>307</v>
      </c>
      <c r="Y129" s="9" t="s">
        <v>743</v>
      </c>
      <c r="Z129" s="9" t="s">
        <v>301</v>
      </c>
      <c r="AA129" s="9" t="s">
        <v>301</v>
      </c>
      <c r="AB129" s="9" t="s">
        <v>571</v>
      </c>
      <c r="AC129" s="88" t="s">
        <v>278</v>
      </c>
      <c r="AD129" s="8" t="s">
        <v>117</v>
      </c>
      <c r="AE129" s="8"/>
      <c r="AF129" s="8"/>
    </row>
    <row r="130" spans="1:32" ht="41.25" customHeight="1">
      <c r="A130" s="16">
        <v>197</v>
      </c>
      <c r="B130" s="10" t="s">
        <v>192</v>
      </c>
      <c r="C130" s="11" t="s">
        <v>191</v>
      </c>
      <c r="D130" s="274" t="s">
        <v>801</v>
      </c>
      <c r="E130" s="11" t="s">
        <v>800</v>
      </c>
      <c r="F130" s="71" t="s">
        <v>40</v>
      </c>
      <c r="G130" s="37" t="s">
        <v>761</v>
      </c>
      <c r="H130" s="37" t="s">
        <v>762</v>
      </c>
      <c r="I130" s="117" t="s">
        <v>190</v>
      </c>
      <c r="J130" s="318">
        <v>425</v>
      </c>
      <c r="K130" s="79">
        <v>425</v>
      </c>
      <c r="L130" s="12"/>
      <c r="M130" s="12"/>
      <c r="N130" s="51"/>
      <c r="O130" s="51">
        <f t="shared" si="4"/>
        <v>0</v>
      </c>
      <c r="P130" s="240"/>
      <c r="Q130" s="240"/>
      <c r="R130" s="240"/>
      <c r="S130" s="240"/>
      <c r="T130" s="240"/>
      <c r="U130" s="240"/>
      <c r="V130" s="9" t="s">
        <v>68</v>
      </c>
      <c r="W130" s="9" t="s">
        <v>63</v>
      </c>
      <c r="X130" s="9" t="s">
        <v>307</v>
      </c>
      <c r="Y130" s="9" t="s">
        <v>743</v>
      </c>
      <c r="Z130" s="9"/>
      <c r="AA130" s="9" t="s">
        <v>301</v>
      </c>
      <c r="AB130" s="9" t="s">
        <v>571</v>
      </c>
      <c r="AC130" s="88" t="s">
        <v>278</v>
      </c>
      <c r="AD130" s="8" t="s">
        <v>117</v>
      </c>
      <c r="AE130" s="8"/>
      <c r="AF130" s="8"/>
    </row>
    <row r="131" spans="1:32" ht="30" customHeight="1">
      <c r="A131" s="16">
        <v>211</v>
      </c>
      <c r="B131" s="10" t="s">
        <v>194</v>
      </c>
      <c r="C131" s="11" t="s">
        <v>191</v>
      </c>
      <c r="D131" s="33"/>
      <c r="E131" s="11" t="s">
        <v>560</v>
      </c>
      <c r="F131" s="11" t="s">
        <v>256</v>
      </c>
      <c r="G131" s="37"/>
      <c r="H131" s="37"/>
      <c r="I131" s="124"/>
      <c r="J131" s="49"/>
      <c r="K131" s="59"/>
      <c r="L131" s="59"/>
      <c r="M131" s="59"/>
      <c r="N131" s="51">
        <v>140</v>
      </c>
      <c r="O131" s="51">
        <f t="shared" si="4"/>
        <v>0.9333333333333333</v>
      </c>
      <c r="P131" s="51"/>
      <c r="Q131" s="51"/>
      <c r="R131" s="51"/>
      <c r="S131" s="51"/>
      <c r="T131" s="51"/>
      <c r="U131" s="51"/>
      <c r="V131" s="9" t="s">
        <v>68</v>
      </c>
      <c r="W131" s="9" t="s">
        <v>63</v>
      </c>
      <c r="X131" s="9" t="s">
        <v>307</v>
      </c>
      <c r="Y131" s="9" t="s">
        <v>743</v>
      </c>
      <c r="Z131" s="9" t="s">
        <v>299</v>
      </c>
      <c r="AA131" s="9" t="s">
        <v>299</v>
      </c>
      <c r="AB131" s="9" t="s">
        <v>571</v>
      </c>
      <c r="AC131" s="9" t="s">
        <v>278</v>
      </c>
      <c r="AD131" s="8" t="s">
        <v>117</v>
      </c>
      <c r="AE131" s="8"/>
      <c r="AF131" s="8"/>
    </row>
    <row r="132" spans="1:32" ht="30.75" customHeight="1">
      <c r="A132" s="16">
        <v>219</v>
      </c>
      <c r="B132" s="10" t="s">
        <v>194</v>
      </c>
      <c r="C132" s="11" t="s">
        <v>191</v>
      </c>
      <c r="D132" s="33" t="s">
        <v>14</v>
      </c>
      <c r="E132" s="11" t="s">
        <v>15</v>
      </c>
      <c r="F132" s="11" t="s">
        <v>40</v>
      </c>
      <c r="G132" s="37" t="s">
        <v>28</v>
      </c>
      <c r="H132" s="37" t="s">
        <v>29</v>
      </c>
      <c r="I132" s="128" t="s">
        <v>195</v>
      </c>
      <c r="J132" s="45">
        <v>256.9</v>
      </c>
      <c r="K132" s="94">
        <v>357293951.575279</v>
      </c>
      <c r="L132" s="134">
        <v>22320579662.752</v>
      </c>
      <c r="M132" s="134">
        <v>183353740.878</v>
      </c>
      <c r="N132" s="51">
        <v>500</v>
      </c>
      <c r="O132" s="51">
        <f t="shared" si="4"/>
        <v>3.3333333333333335</v>
      </c>
      <c r="P132" s="227">
        <v>1963922.641</v>
      </c>
      <c r="Q132" s="227">
        <v>1368519.068</v>
      </c>
      <c r="R132" s="227">
        <f>SUM(P132:Q132)</f>
        <v>3332441.709</v>
      </c>
      <c r="S132" s="230">
        <v>312996720.268</v>
      </c>
      <c r="T132" s="230">
        <v>218449955.652</v>
      </c>
      <c r="U132" s="231">
        <f>SUM(S132:T132)</f>
        <v>531446675.92</v>
      </c>
      <c r="V132" s="9" t="s">
        <v>68</v>
      </c>
      <c r="W132" s="9" t="s">
        <v>63</v>
      </c>
      <c r="X132" s="9" t="s">
        <v>307</v>
      </c>
      <c r="Y132" s="9" t="s">
        <v>743</v>
      </c>
      <c r="Z132" s="9" t="s">
        <v>301</v>
      </c>
      <c r="AA132" s="9" t="s">
        <v>301</v>
      </c>
      <c r="AB132" s="9" t="s">
        <v>571</v>
      </c>
      <c r="AC132" s="88" t="s">
        <v>278</v>
      </c>
      <c r="AD132" s="8" t="s">
        <v>117</v>
      </c>
      <c r="AE132" s="8"/>
      <c r="AF132" s="8"/>
    </row>
    <row r="133" spans="1:32" ht="34.5" customHeight="1">
      <c r="A133" s="16">
        <v>220</v>
      </c>
      <c r="B133" s="10" t="s">
        <v>194</v>
      </c>
      <c r="C133" s="11" t="s">
        <v>191</v>
      </c>
      <c r="D133" s="33">
        <v>5409</v>
      </c>
      <c r="E133" s="11" t="s">
        <v>31</v>
      </c>
      <c r="F133" s="11" t="s">
        <v>40</v>
      </c>
      <c r="G133" s="37" t="s">
        <v>138</v>
      </c>
      <c r="H133" s="37" t="s">
        <v>135</v>
      </c>
      <c r="I133" s="117" t="s">
        <v>195</v>
      </c>
      <c r="J133" s="45">
        <v>78.3</v>
      </c>
      <c r="K133" s="193">
        <v>108898857.17533804</v>
      </c>
      <c r="L133" s="134">
        <v>13407222188.088</v>
      </c>
      <c r="M133" s="134">
        <v>110134431.099</v>
      </c>
      <c r="N133" s="51">
        <v>6050</v>
      </c>
      <c r="O133" s="51">
        <f t="shared" si="4"/>
        <v>40.333333333333336</v>
      </c>
      <c r="P133" s="51"/>
      <c r="Q133" s="51"/>
      <c r="R133" s="51"/>
      <c r="S133" s="51"/>
      <c r="T133" s="51"/>
      <c r="U133" s="51"/>
      <c r="V133" s="9" t="s">
        <v>68</v>
      </c>
      <c r="W133" s="9" t="s">
        <v>63</v>
      </c>
      <c r="X133" s="9" t="s">
        <v>307</v>
      </c>
      <c r="Y133" s="9" t="s">
        <v>743</v>
      </c>
      <c r="Z133" s="9" t="s">
        <v>301</v>
      </c>
      <c r="AA133" s="9" t="s">
        <v>301</v>
      </c>
      <c r="AB133" s="9" t="s">
        <v>571</v>
      </c>
      <c r="AC133" s="88" t="s">
        <v>278</v>
      </c>
      <c r="AD133" s="8" t="s">
        <v>117</v>
      </c>
      <c r="AE133" s="8"/>
      <c r="AF133" s="8"/>
    </row>
    <row r="134" spans="1:32" ht="33" customHeight="1">
      <c r="A134" s="16">
        <v>241</v>
      </c>
      <c r="B134" s="10" t="s">
        <v>194</v>
      </c>
      <c r="C134" s="11" t="s">
        <v>191</v>
      </c>
      <c r="D134" s="30">
        <v>5079</v>
      </c>
      <c r="E134" s="71" t="s">
        <v>437</v>
      </c>
      <c r="F134" s="11" t="s">
        <v>212</v>
      </c>
      <c r="G134" s="37" t="s">
        <v>103</v>
      </c>
      <c r="H134" s="37" t="s">
        <v>104</v>
      </c>
      <c r="I134" s="126" t="s">
        <v>195</v>
      </c>
      <c r="J134" s="12">
        <v>201.8</v>
      </c>
      <c r="K134" s="94">
        <v>280661422.451893</v>
      </c>
      <c r="L134" s="134">
        <v>16205389212.022</v>
      </c>
      <c r="M134" s="134">
        <v>133120142.008</v>
      </c>
      <c r="N134" s="51">
        <v>3000</v>
      </c>
      <c r="O134" s="51">
        <f t="shared" si="4"/>
        <v>20</v>
      </c>
      <c r="P134" s="51"/>
      <c r="Q134" s="51"/>
      <c r="R134" s="51"/>
      <c r="S134" s="51"/>
      <c r="T134" s="51"/>
      <c r="U134" s="51"/>
      <c r="V134" s="9" t="s">
        <v>68</v>
      </c>
      <c r="W134" s="9" t="s">
        <v>63</v>
      </c>
      <c r="X134" s="9" t="s">
        <v>307</v>
      </c>
      <c r="Y134" s="9" t="s">
        <v>743</v>
      </c>
      <c r="Z134" s="9" t="s">
        <v>301</v>
      </c>
      <c r="AA134" s="9" t="s">
        <v>301</v>
      </c>
      <c r="AB134" s="9" t="s">
        <v>571</v>
      </c>
      <c r="AC134" s="88" t="s">
        <v>278</v>
      </c>
      <c r="AD134" s="8" t="s">
        <v>117</v>
      </c>
      <c r="AE134" s="8"/>
      <c r="AF134" s="8"/>
    </row>
    <row r="135" spans="1:32" ht="18.75" customHeight="1" hidden="1">
      <c r="A135" s="16">
        <v>107</v>
      </c>
      <c r="B135" s="10" t="s">
        <v>86</v>
      </c>
      <c r="C135" s="11" t="s">
        <v>188</v>
      </c>
      <c r="D135" s="42"/>
      <c r="E135" s="41" t="s">
        <v>765</v>
      </c>
      <c r="F135" s="8" t="s">
        <v>52</v>
      </c>
      <c r="G135" s="37"/>
      <c r="H135" s="37"/>
      <c r="I135" s="117"/>
      <c r="J135" s="11"/>
      <c r="K135" s="58"/>
      <c r="L135" s="58"/>
      <c r="M135" s="58"/>
      <c r="N135" s="51"/>
      <c r="O135" s="51">
        <f t="shared" si="4"/>
        <v>0</v>
      </c>
      <c r="P135" s="51"/>
      <c r="Q135" s="51"/>
      <c r="R135" s="51"/>
      <c r="S135" s="51"/>
      <c r="T135" s="51"/>
      <c r="U135" s="51"/>
      <c r="V135" s="9" t="s">
        <v>68</v>
      </c>
      <c r="W135" s="9" t="s">
        <v>63</v>
      </c>
      <c r="X135" s="9" t="s">
        <v>311</v>
      </c>
      <c r="Y135" s="9"/>
      <c r="Z135" s="9"/>
      <c r="AA135" s="9" t="s">
        <v>299</v>
      </c>
      <c r="AB135" s="9" t="s">
        <v>86</v>
      </c>
      <c r="AC135" s="9" t="s">
        <v>279</v>
      </c>
      <c r="AD135" s="8" t="s">
        <v>117</v>
      </c>
      <c r="AE135" s="8"/>
      <c r="AF135" s="8"/>
    </row>
    <row r="136" spans="1:32" ht="25.5" customHeight="1">
      <c r="A136" s="16">
        <v>242</v>
      </c>
      <c r="B136" s="10" t="s">
        <v>194</v>
      </c>
      <c r="C136" s="11" t="s">
        <v>191</v>
      </c>
      <c r="D136" s="33" t="s">
        <v>13</v>
      </c>
      <c r="E136" s="11" t="s">
        <v>267</v>
      </c>
      <c r="F136" s="11" t="s">
        <v>212</v>
      </c>
      <c r="G136" s="37" t="s">
        <v>28</v>
      </c>
      <c r="H136" s="37" t="s">
        <v>547</v>
      </c>
      <c r="I136" s="128" t="s">
        <v>195</v>
      </c>
      <c r="J136" s="46">
        <v>122800000</v>
      </c>
      <c r="K136" s="94">
        <v>170789012.27498737</v>
      </c>
      <c r="L136" s="134">
        <v>21026907850.538</v>
      </c>
      <c r="M136" s="134">
        <v>172726796.156</v>
      </c>
      <c r="N136" s="51">
        <v>4500</v>
      </c>
      <c r="O136" s="51">
        <f t="shared" si="4"/>
        <v>30</v>
      </c>
      <c r="P136" s="240"/>
      <c r="Q136" s="240"/>
      <c r="R136" s="240"/>
      <c r="S136" s="240"/>
      <c r="T136" s="240"/>
      <c r="U136" s="240"/>
      <c r="V136" s="9" t="s">
        <v>68</v>
      </c>
      <c r="W136" s="9" t="s">
        <v>63</v>
      </c>
      <c r="X136" s="9" t="s">
        <v>307</v>
      </c>
      <c r="Y136" s="9" t="s">
        <v>743</v>
      </c>
      <c r="Z136" s="9" t="s">
        <v>301</v>
      </c>
      <c r="AA136" s="9" t="s">
        <v>301</v>
      </c>
      <c r="AB136" s="9" t="s">
        <v>571</v>
      </c>
      <c r="AC136" s="88" t="s">
        <v>278</v>
      </c>
      <c r="AD136" s="8" t="s">
        <v>117</v>
      </c>
      <c r="AE136" s="8"/>
      <c r="AF136" s="8"/>
    </row>
    <row r="137" spans="1:32" ht="23.25" customHeight="1">
      <c r="A137" s="16"/>
      <c r="B137" s="10" t="s">
        <v>194</v>
      </c>
      <c r="C137" s="11" t="s">
        <v>191</v>
      </c>
      <c r="D137" s="42"/>
      <c r="E137" s="110" t="s">
        <v>865</v>
      </c>
      <c r="F137" s="11" t="s">
        <v>214</v>
      </c>
      <c r="G137" s="136" t="s">
        <v>867</v>
      </c>
      <c r="H137" s="136" t="s">
        <v>406</v>
      </c>
      <c r="I137" s="117" t="s">
        <v>190</v>
      </c>
      <c r="J137" s="135">
        <v>100</v>
      </c>
      <c r="K137" s="135">
        <v>100</v>
      </c>
      <c r="L137" s="134"/>
      <c r="M137" s="134"/>
      <c r="N137" s="51">
        <v>1000</v>
      </c>
      <c r="O137" s="51">
        <f t="shared" si="4"/>
        <v>6.666666666666667</v>
      </c>
      <c r="P137" s="240"/>
      <c r="Q137" s="240"/>
      <c r="R137" s="240"/>
      <c r="S137" s="240"/>
      <c r="T137" s="240"/>
      <c r="U137" s="240"/>
      <c r="V137" s="9" t="s">
        <v>68</v>
      </c>
      <c r="W137" s="9" t="s">
        <v>63</v>
      </c>
      <c r="X137" s="9" t="s">
        <v>307</v>
      </c>
      <c r="Y137" s="9" t="s">
        <v>743</v>
      </c>
      <c r="Z137" s="9"/>
      <c r="AA137" s="9" t="s">
        <v>299</v>
      </c>
      <c r="AB137" s="9" t="s">
        <v>571</v>
      </c>
      <c r="AC137" s="88" t="s">
        <v>278</v>
      </c>
      <c r="AD137" s="8" t="s">
        <v>117</v>
      </c>
      <c r="AE137" s="110" t="s">
        <v>866</v>
      </c>
      <c r="AF137" s="8"/>
    </row>
    <row r="138" spans="1:32" ht="44.25" customHeight="1">
      <c r="A138" s="16"/>
      <c r="B138" s="10" t="s">
        <v>194</v>
      </c>
      <c r="C138" s="11" t="s">
        <v>191</v>
      </c>
      <c r="D138" s="42"/>
      <c r="E138" s="110" t="s">
        <v>869</v>
      </c>
      <c r="F138" s="11" t="s">
        <v>40</v>
      </c>
      <c r="G138" s="136"/>
      <c r="H138" s="136"/>
      <c r="I138" s="117"/>
      <c r="J138" s="134"/>
      <c r="K138" s="134"/>
      <c r="L138" s="134"/>
      <c r="M138" s="134"/>
      <c r="N138" s="51"/>
      <c r="O138" s="51">
        <f t="shared" si="4"/>
        <v>0</v>
      </c>
      <c r="P138" s="51"/>
      <c r="Q138" s="51"/>
      <c r="R138" s="51"/>
      <c r="S138" s="51"/>
      <c r="T138" s="51"/>
      <c r="U138" s="51"/>
      <c r="V138" s="9" t="s">
        <v>68</v>
      </c>
      <c r="W138" s="9" t="s">
        <v>63</v>
      </c>
      <c r="X138" s="9" t="s">
        <v>307</v>
      </c>
      <c r="Y138" s="9" t="s">
        <v>743</v>
      </c>
      <c r="Z138" s="9"/>
      <c r="AA138" s="9" t="s">
        <v>301</v>
      </c>
      <c r="AB138" s="9" t="s">
        <v>571</v>
      </c>
      <c r="AC138" s="88" t="s">
        <v>278</v>
      </c>
      <c r="AD138" s="8" t="s">
        <v>117</v>
      </c>
      <c r="AE138" s="110" t="s">
        <v>870</v>
      </c>
      <c r="AF138" s="8"/>
    </row>
    <row r="139" spans="1:32" ht="24.75" customHeight="1">
      <c r="A139" s="16">
        <v>251</v>
      </c>
      <c r="B139" s="10" t="s">
        <v>193</v>
      </c>
      <c r="C139" s="11" t="s">
        <v>191</v>
      </c>
      <c r="D139" s="34" t="s">
        <v>54</v>
      </c>
      <c r="E139" s="41" t="s">
        <v>100</v>
      </c>
      <c r="F139" s="11" t="s">
        <v>212</v>
      </c>
      <c r="G139" s="37" t="s">
        <v>78</v>
      </c>
      <c r="H139" s="37" t="s">
        <v>60</v>
      </c>
      <c r="I139" s="117" t="s">
        <v>190</v>
      </c>
      <c r="J139" s="14">
        <v>220</v>
      </c>
      <c r="K139" s="226">
        <v>220000000</v>
      </c>
      <c r="L139" s="134">
        <v>6035536390.156</v>
      </c>
      <c r="M139" s="134">
        <v>49579275.81</v>
      </c>
      <c r="N139" s="51"/>
      <c r="O139" s="51">
        <f t="shared" si="4"/>
        <v>0</v>
      </c>
      <c r="P139" s="51"/>
      <c r="Q139" s="51"/>
      <c r="R139" s="51"/>
      <c r="S139" s="51"/>
      <c r="T139" s="51"/>
      <c r="U139" s="51"/>
      <c r="V139" s="13" t="s">
        <v>68</v>
      </c>
      <c r="W139" s="9" t="s">
        <v>63</v>
      </c>
      <c r="X139" s="9" t="s">
        <v>307</v>
      </c>
      <c r="Y139" s="9" t="s">
        <v>743</v>
      </c>
      <c r="Z139" s="9" t="s">
        <v>301</v>
      </c>
      <c r="AA139" s="9" t="s">
        <v>301</v>
      </c>
      <c r="AB139" s="9" t="s">
        <v>147</v>
      </c>
      <c r="AC139" s="88" t="s">
        <v>278</v>
      </c>
      <c r="AD139" s="8" t="s">
        <v>117</v>
      </c>
      <c r="AE139" s="8"/>
      <c r="AF139" s="8"/>
    </row>
    <row r="140" spans="1:32" s="161" customFormat="1" ht="33" customHeight="1">
      <c r="A140" s="156">
        <v>252</v>
      </c>
      <c r="B140" s="106" t="s">
        <v>193</v>
      </c>
      <c r="C140" s="157" t="s">
        <v>191</v>
      </c>
      <c r="D140" s="359" t="s">
        <v>484</v>
      </c>
      <c r="E140" s="327" t="s">
        <v>100</v>
      </c>
      <c r="F140" s="157" t="s">
        <v>212</v>
      </c>
      <c r="G140" s="328" t="s">
        <v>582</v>
      </c>
      <c r="H140" s="328" t="s">
        <v>83</v>
      </c>
      <c r="I140" s="340" t="s">
        <v>190</v>
      </c>
      <c r="J140" s="360">
        <v>50</v>
      </c>
      <c r="K140" s="360">
        <v>50</v>
      </c>
      <c r="L140" s="361"/>
      <c r="M140" s="361"/>
      <c r="N140" s="158"/>
      <c r="O140" s="158">
        <f t="shared" si="4"/>
        <v>0</v>
      </c>
      <c r="P140" s="158"/>
      <c r="Q140" s="158"/>
      <c r="R140" s="158"/>
      <c r="S140" s="158"/>
      <c r="T140" s="158"/>
      <c r="U140" s="158"/>
      <c r="V140" s="159" t="s">
        <v>68</v>
      </c>
      <c r="W140" s="159" t="s">
        <v>63</v>
      </c>
      <c r="X140" s="159" t="s">
        <v>307</v>
      </c>
      <c r="Y140" s="159" t="s">
        <v>743</v>
      </c>
      <c r="Z140" s="159" t="s">
        <v>301</v>
      </c>
      <c r="AA140" s="159" t="s">
        <v>301</v>
      </c>
      <c r="AB140" s="159" t="s">
        <v>147</v>
      </c>
      <c r="AC140" s="333" t="s">
        <v>278</v>
      </c>
      <c r="AD140" s="160" t="s">
        <v>117</v>
      </c>
      <c r="AE140" s="160"/>
      <c r="AF140" s="160"/>
    </row>
    <row r="141" spans="1:32" ht="25.5" customHeight="1">
      <c r="A141" s="16">
        <v>267</v>
      </c>
      <c r="B141" s="10" t="s">
        <v>89</v>
      </c>
      <c r="C141" s="11" t="s">
        <v>191</v>
      </c>
      <c r="D141" s="22" t="s">
        <v>45</v>
      </c>
      <c r="E141" s="11" t="s">
        <v>180</v>
      </c>
      <c r="F141" s="11" t="s">
        <v>40</v>
      </c>
      <c r="G141" s="37" t="s">
        <v>80</v>
      </c>
      <c r="H141" s="37" t="s">
        <v>135</v>
      </c>
      <c r="I141" s="117" t="s">
        <v>76</v>
      </c>
      <c r="J141" s="12">
        <v>11943</v>
      </c>
      <c r="K141" s="94">
        <v>108627040.56588094</v>
      </c>
      <c r="L141" s="134">
        <v>6440125284.148</v>
      </c>
      <c r="M141" s="134">
        <v>52902795.555</v>
      </c>
      <c r="N141" s="51">
        <v>200</v>
      </c>
      <c r="O141" s="51">
        <f t="shared" si="4"/>
        <v>1.3333333333333333</v>
      </c>
      <c r="P141" s="227">
        <v>40759.914</v>
      </c>
      <c r="Q141" s="227" t="s">
        <v>723</v>
      </c>
      <c r="R141" s="227">
        <f>SUM(P141:Q141)</f>
        <v>40759.914</v>
      </c>
      <c r="S141" s="230">
        <v>6519139.594</v>
      </c>
      <c r="T141" s="230" t="s">
        <v>723</v>
      </c>
      <c r="U141" s="231">
        <f>SUM(S141:T141)</f>
        <v>6519139.594</v>
      </c>
      <c r="V141" s="9" t="s">
        <v>68</v>
      </c>
      <c r="W141" s="9" t="s">
        <v>63</v>
      </c>
      <c r="X141" s="9" t="s">
        <v>307</v>
      </c>
      <c r="Y141" s="9" t="s">
        <v>743</v>
      </c>
      <c r="Z141" s="9" t="s">
        <v>301</v>
      </c>
      <c r="AA141" s="9" t="s">
        <v>301</v>
      </c>
      <c r="AB141" s="9" t="s">
        <v>89</v>
      </c>
      <c r="AC141" s="9" t="s">
        <v>279</v>
      </c>
      <c r="AD141" s="8" t="s">
        <v>117</v>
      </c>
      <c r="AE141" s="8"/>
      <c r="AF141" s="8"/>
    </row>
    <row r="142" spans="1:32" ht="38.25">
      <c r="A142" s="16">
        <v>268</v>
      </c>
      <c r="B142" s="10" t="s">
        <v>89</v>
      </c>
      <c r="C142" s="11" t="s">
        <v>191</v>
      </c>
      <c r="D142" s="22" t="s">
        <v>46</v>
      </c>
      <c r="E142" s="11" t="s">
        <v>973</v>
      </c>
      <c r="F142" s="11" t="s">
        <v>40</v>
      </c>
      <c r="G142" s="37" t="s">
        <v>542</v>
      </c>
      <c r="H142" s="37" t="s">
        <v>583</v>
      </c>
      <c r="I142" s="130" t="s">
        <v>76</v>
      </c>
      <c r="J142" s="85">
        <v>23300000000</v>
      </c>
      <c r="K142" s="94">
        <v>211924143.44679108</v>
      </c>
      <c r="L142" s="134">
        <v>11500289955.021</v>
      </c>
      <c r="M142" s="134">
        <v>94469821.855</v>
      </c>
      <c r="N142" s="51">
        <v>400</v>
      </c>
      <c r="O142" s="51">
        <f aca="true" t="shared" si="5" ref="O142:O172">N142/150</f>
        <v>2.6666666666666665</v>
      </c>
      <c r="P142" s="240"/>
      <c r="Q142" s="240"/>
      <c r="R142" s="240"/>
      <c r="S142" s="240"/>
      <c r="T142" s="240"/>
      <c r="U142" s="240"/>
      <c r="V142" s="9" t="s">
        <v>68</v>
      </c>
      <c r="W142" s="9" t="s">
        <v>63</v>
      </c>
      <c r="X142" s="9" t="s">
        <v>307</v>
      </c>
      <c r="Y142" s="105" t="s">
        <v>743</v>
      </c>
      <c r="Z142" s="9" t="s">
        <v>301</v>
      </c>
      <c r="AA142" s="9" t="s">
        <v>301</v>
      </c>
      <c r="AB142" s="9" t="s">
        <v>89</v>
      </c>
      <c r="AC142" s="9" t="s">
        <v>279</v>
      </c>
      <c r="AD142" s="8" t="s">
        <v>117</v>
      </c>
      <c r="AE142" s="8"/>
      <c r="AF142" s="8"/>
    </row>
    <row r="143" spans="1:32" ht="28.5" customHeight="1" hidden="1">
      <c r="A143" s="16"/>
      <c r="B143" s="10" t="s">
        <v>86</v>
      </c>
      <c r="C143" s="11" t="s">
        <v>191</v>
      </c>
      <c r="D143" s="110"/>
      <c r="E143" s="110" t="s">
        <v>861</v>
      </c>
      <c r="F143" s="11" t="s">
        <v>81</v>
      </c>
      <c r="G143" s="136"/>
      <c r="H143" s="136"/>
      <c r="I143" s="163"/>
      <c r="J143" s="134"/>
      <c r="K143" s="134"/>
      <c r="L143" s="134"/>
      <c r="M143" s="134"/>
      <c r="N143" s="51"/>
      <c r="O143" s="51">
        <f t="shared" si="5"/>
        <v>0</v>
      </c>
      <c r="P143" s="51"/>
      <c r="Q143" s="51"/>
      <c r="R143" s="51"/>
      <c r="S143" s="51"/>
      <c r="T143" s="51"/>
      <c r="U143" s="51"/>
      <c r="V143" s="13" t="s">
        <v>68</v>
      </c>
      <c r="W143" s="9" t="s">
        <v>63</v>
      </c>
      <c r="X143" s="9" t="s">
        <v>307</v>
      </c>
      <c r="Y143" s="96"/>
      <c r="Z143" s="9"/>
      <c r="AA143" s="9" t="s">
        <v>301</v>
      </c>
      <c r="AB143" s="9" t="s">
        <v>86</v>
      </c>
      <c r="AC143" s="9" t="s">
        <v>279</v>
      </c>
      <c r="AD143" s="8" t="s">
        <v>117</v>
      </c>
      <c r="AE143" s="107" t="s">
        <v>862</v>
      </c>
      <c r="AF143" s="8"/>
    </row>
    <row r="144" spans="1:32" ht="27" customHeight="1">
      <c r="A144" s="16">
        <v>269</v>
      </c>
      <c r="B144" s="10" t="s">
        <v>89</v>
      </c>
      <c r="C144" s="11" t="s">
        <v>188</v>
      </c>
      <c r="D144" s="74">
        <v>1560690</v>
      </c>
      <c r="E144" s="11" t="s">
        <v>427</v>
      </c>
      <c r="F144" s="11" t="s">
        <v>40</v>
      </c>
      <c r="G144" s="139" t="s">
        <v>412</v>
      </c>
      <c r="H144" s="139" t="s">
        <v>391</v>
      </c>
      <c r="I144" s="117" t="s">
        <v>76</v>
      </c>
      <c r="J144" s="45">
        <v>994</v>
      </c>
      <c r="K144" s="94">
        <v>9040884.059489714</v>
      </c>
      <c r="L144" s="134">
        <v>967409119.661</v>
      </c>
      <c r="M144" s="134">
        <v>7946840.258</v>
      </c>
      <c r="N144" s="51">
        <v>10</v>
      </c>
      <c r="O144" s="51">
        <f t="shared" si="5"/>
        <v>0.06666666666666667</v>
      </c>
      <c r="P144" s="51"/>
      <c r="Q144" s="51"/>
      <c r="R144" s="51"/>
      <c r="S144" s="51"/>
      <c r="T144" s="51"/>
      <c r="U144" s="51"/>
      <c r="V144" s="9" t="s">
        <v>68</v>
      </c>
      <c r="W144" s="9" t="s">
        <v>63</v>
      </c>
      <c r="X144" s="9" t="s">
        <v>307</v>
      </c>
      <c r="Y144" s="105" t="s">
        <v>743</v>
      </c>
      <c r="Z144" s="9" t="s">
        <v>301</v>
      </c>
      <c r="AA144" s="9" t="s">
        <v>301</v>
      </c>
      <c r="AB144" s="9" t="s">
        <v>89</v>
      </c>
      <c r="AC144" s="9" t="s">
        <v>279</v>
      </c>
      <c r="AD144" s="8" t="s">
        <v>117</v>
      </c>
      <c r="AE144" s="8"/>
      <c r="AF144" s="8"/>
    </row>
    <row r="145" spans="1:32" ht="48.75" customHeight="1">
      <c r="A145" s="16">
        <v>270</v>
      </c>
      <c r="B145" s="10" t="s">
        <v>89</v>
      </c>
      <c r="C145" s="11" t="s">
        <v>191</v>
      </c>
      <c r="D145" s="22" t="s">
        <v>524</v>
      </c>
      <c r="E145" s="71" t="s">
        <v>625</v>
      </c>
      <c r="F145" s="83" t="s">
        <v>40</v>
      </c>
      <c r="G145" s="37" t="s">
        <v>543</v>
      </c>
      <c r="H145" s="37" t="s">
        <v>544</v>
      </c>
      <c r="I145" s="290" t="s">
        <v>76</v>
      </c>
      <c r="J145" s="295">
        <v>2665000000</v>
      </c>
      <c r="K145" s="94">
        <v>24239392.37277675</v>
      </c>
      <c r="L145" s="56"/>
      <c r="M145" s="56"/>
      <c r="N145" s="51">
        <v>350</v>
      </c>
      <c r="O145" s="51">
        <f t="shared" si="5"/>
        <v>2.3333333333333335</v>
      </c>
      <c r="P145" s="51"/>
      <c r="Q145" s="51"/>
      <c r="R145" s="51"/>
      <c r="S145" s="51"/>
      <c r="T145" s="51"/>
      <c r="U145" s="51"/>
      <c r="V145" s="9" t="s">
        <v>68</v>
      </c>
      <c r="W145" s="9" t="s">
        <v>63</v>
      </c>
      <c r="X145" s="9" t="s">
        <v>307</v>
      </c>
      <c r="Y145" s="9" t="s">
        <v>743</v>
      </c>
      <c r="Z145" s="9" t="s">
        <v>301</v>
      </c>
      <c r="AA145" s="9" t="s">
        <v>301</v>
      </c>
      <c r="AB145" s="9" t="s">
        <v>89</v>
      </c>
      <c r="AC145" s="9" t="s">
        <v>279</v>
      </c>
      <c r="AD145" s="8" t="s">
        <v>117</v>
      </c>
      <c r="AF145" s="8"/>
    </row>
    <row r="146" spans="1:32" ht="48.75" customHeight="1">
      <c r="A146" s="16">
        <v>281</v>
      </c>
      <c r="B146" s="10" t="s">
        <v>91</v>
      </c>
      <c r="C146" s="11" t="s">
        <v>191</v>
      </c>
      <c r="D146" s="32" t="s">
        <v>670</v>
      </c>
      <c r="E146" s="96" t="s">
        <v>567</v>
      </c>
      <c r="F146" s="11" t="s">
        <v>212</v>
      </c>
      <c r="G146" s="95" t="s">
        <v>671</v>
      </c>
      <c r="H146" s="95" t="s">
        <v>672</v>
      </c>
      <c r="I146" s="117" t="s">
        <v>203</v>
      </c>
      <c r="J146" s="94">
        <v>4500000</v>
      </c>
      <c r="K146" s="319">
        <v>14828972.516970934</v>
      </c>
      <c r="L146" s="134">
        <v>1809260172.171</v>
      </c>
      <c r="M146" s="134">
        <v>14862276.24</v>
      </c>
      <c r="N146" s="51">
        <v>261.8</v>
      </c>
      <c r="O146" s="51">
        <f t="shared" si="5"/>
        <v>1.7453333333333334</v>
      </c>
      <c r="P146" s="240"/>
      <c r="Q146" s="240"/>
      <c r="R146" s="240"/>
      <c r="S146" s="240"/>
      <c r="T146" s="240"/>
      <c r="U146" s="240"/>
      <c r="V146" s="9" t="s">
        <v>68</v>
      </c>
      <c r="W146" s="9" t="s">
        <v>63</v>
      </c>
      <c r="X146" s="9" t="s">
        <v>307</v>
      </c>
      <c r="Y146" s="9" t="s">
        <v>743</v>
      </c>
      <c r="Z146" s="9" t="s">
        <v>301</v>
      </c>
      <c r="AA146" s="9" t="s">
        <v>301</v>
      </c>
      <c r="AB146" s="9" t="s">
        <v>176</v>
      </c>
      <c r="AC146" s="9" t="s">
        <v>279</v>
      </c>
      <c r="AD146" s="8" t="s">
        <v>117</v>
      </c>
      <c r="AF146" s="8"/>
    </row>
    <row r="147" spans="1:32" s="161" customFormat="1" ht="38.25">
      <c r="A147" s="156">
        <v>304</v>
      </c>
      <c r="B147" s="106" t="s">
        <v>439</v>
      </c>
      <c r="C147" s="157" t="s">
        <v>191</v>
      </c>
      <c r="D147" s="359" t="s">
        <v>466</v>
      </c>
      <c r="E147" s="114" t="s">
        <v>465</v>
      </c>
      <c r="F147" s="157" t="s">
        <v>212</v>
      </c>
      <c r="G147" s="328" t="s">
        <v>467</v>
      </c>
      <c r="H147" s="328" t="s">
        <v>384</v>
      </c>
      <c r="I147" s="364" t="s">
        <v>190</v>
      </c>
      <c r="J147" s="365">
        <v>30</v>
      </c>
      <c r="K147" s="367">
        <v>30000000</v>
      </c>
      <c r="L147" s="331">
        <v>2066275465.722</v>
      </c>
      <c r="M147" s="331">
        <v>16973543.79</v>
      </c>
      <c r="N147" s="158">
        <v>95.2</v>
      </c>
      <c r="O147" s="158">
        <f t="shared" si="5"/>
        <v>0.6346666666666667</v>
      </c>
      <c r="P147" s="350"/>
      <c r="Q147" s="350"/>
      <c r="R147" s="350"/>
      <c r="S147" s="350"/>
      <c r="T147" s="350"/>
      <c r="U147" s="350"/>
      <c r="V147" s="179" t="s">
        <v>68</v>
      </c>
      <c r="W147" s="159" t="s">
        <v>63</v>
      </c>
      <c r="X147" s="159" t="s">
        <v>307</v>
      </c>
      <c r="Y147" s="159" t="s">
        <v>743</v>
      </c>
      <c r="Z147" s="159" t="s">
        <v>301</v>
      </c>
      <c r="AA147" s="159" t="s">
        <v>301</v>
      </c>
      <c r="AB147" s="159" t="s">
        <v>147</v>
      </c>
      <c r="AC147" s="333" t="s">
        <v>278</v>
      </c>
      <c r="AD147" s="160" t="s">
        <v>117</v>
      </c>
      <c r="AE147" s="160"/>
      <c r="AF147" s="160"/>
    </row>
    <row r="148" spans="1:30" s="161" customFormat="1" ht="38.25">
      <c r="A148" s="156"/>
      <c r="B148" s="362" t="s">
        <v>439</v>
      </c>
      <c r="C148" s="363" t="s">
        <v>191</v>
      </c>
      <c r="D148" s="359" t="s">
        <v>961</v>
      </c>
      <c r="E148" s="113" t="s">
        <v>100</v>
      </c>
      <c r="F148" s="157" t="s">
        <v>212</v>
      </c>
      <c r="G148" s="328" t="s">
        <v>1082</v>
      </c>
      <c r="H148" s="328" t="s">
        <v>384</v>
      </c>
      <c r="I148" s="364" t="s">
        <v>190</v>
      </c>
      <c r="J148" s="365">
        <v>50</v>
      </c>
      <c r="K148" s="366">
        <v>50</v>
      </c>
      <c r="L148" s="331"/>
      <c r="M148" s="331"/>
      <c r="N148" s="158"/>
      <c r="O148" s="158">
        <f t="shared" si="5"/>
        <v>0</v>
      </c>
      <c r="P148" s="350"/>
      <c r="Q148" s="350"/>
      <c r="R148" s="350"/>
      <c r="S148" s="350"/>
      <c r="T148" s="350"/>
      <c r="U148" s="350"/>
      <c r="V148" s="179" t="s">
        <v>68</v>
      </c>
      <c r="W148" s="159" t="s">
        <v>63</v>
      </c>
      <c r="X148" s="159" t="s">
        <v>307</v>
      </c>
      <c r="Y148" s="159" t="s">
        <v>743</v>
      </c>
      <c r="Z148" s="332" t="s">
        <v>301</v>
      </c>
      <c r="AA148" s="159" t="s">
        <v>301</v>
      </c>
      <c r="AB148" s="159"/>
      <c r="AC148" s="333" t="s">
        <v>278</v>
      </c>
      <c r="AD148" s="160" t="s">
        <v>117</v>
      </c>
    </row>
    <row r="149" spans="1:30" ht="38.25">
      <c r="A149" s="16">
        <v>313</v>
      </c>
      <c r="B149" s="10" t="s">
        <v>92</v>
      </c>
      <c r="C149" s="11" t="s">
        <v>191</v>
      </c>
      <c r="D149" s="32" t="s">
        <v>210</v>
      </c>
      <c r="E149" s="41" t="s">
        <v>100</v>
      </c>
      <c r="F149" s="11" t="s">
        <v>212</v>
      </c>
      <c r="G149" s="139" t="s">
        <v>209</v>
      </c>
      <c r="H149" s="139" t="s">
        <v>941</v>
      </c>
      <c r="I149" s="117" t="s">
        <v>201</v>
      </c>
      <c r="J149" s="12">
        <v>300</v>
      </c>
      <c r="K149" s="94">
        <v>79968011.94223098</v>
      </c>
      <c r="L149" s="70"/>
      <c r="M149" s="70"/>
      <c r="N149" s="51"/>
      <c r="O149" s="51">
        <f t="shared" si="5"/>
        <v>0</v>
      </c>
      <c r="P149" s="51"/>
      <c r="Q149" s="51"/>
      <c r="R149" s="51"/>
      <c r="S149" s="51"/>
      <c r="T149" s="51"/>
      <c r="U149" s="51"/>
      <c r="V149" s="9" t="s">
        <v>68</v>
      </c>
      <c r="W149" s="9" t="s">
        <v>63</v>
      </c>
      <c r="X149" s="9" t="s">
        <v>307</v>
      </c>
      <c r="Y149" s="9" t="s">
        <v>743</v>
      </c>
      <c r="Z149" s="105" t="s">
        <v>301</v>
      </c>
      <c r="AA149" s="9" t="s">
        <v>301</v>
      </c>
      <c r="AB149" s="9" t="s">
        <v>176</v>
      </c>
      <c r="AC149" s="9" t="s">
        <v>279</v>
      </c>
      <c r="AD149" s="8" t="s">
        <v>117</v>
      </c>
    </row>
    <row r="150" spans="1:31" s="357" customFormat="1" ht="38.25">
      <c r="A150" s="156">
        <v>314</v>
      </c>
      <c r="B150" s="106" t="s">
        <v>92</v>
      </c>
      <c r="C150" s="157" t="s">
        <v>191</v>
      </c>
      <c r="D150" s="354" t="s">
        <v>475</v>
      </c>
      <c r="E150" s="355" t="s">
        <v>0</v>
      </c>
      <c r="F150" s="157" t="s">
        <v>212</v>
      </c>
      <c r="G150" s="328" t="s">
        <v>1081</v>
      </c>
      <c r="H150" s="328" t="s">
        <v>50</v>
      </c>
      <c r="I150" s="340" t="s">
        <v>201</v>
      </c>
      <c r="J150" s="356">
        <v>375</v>
      </c>
      <c r="K150" s="358">
        <v>100</v>
      </c>
      <c r="L150" s="356"/>
      <c r="M150" s="356"/>
      <c r="N150" s="158"/>
      <c r="O150" s="158">
        <f t="shared" si="5"/>
        <v>0</v>
      </c>
      <c r="P150" s="158"/>
      <c r="Q150" s="158"/>
      <c r="R150" s="158"/>
      <c r="S150" s="158"/>
      <c r="T150" s="158"/>
      <c r="U150" s="158"/>
      <c r="V150" s="159" t="s">
        <v>68</v>
      </c>
      <c r="W150" s="159" t="s">
        <v>63</v>
      </c>
      <c r="X150" s="159" t="s">
        <v>307</v>
      </c>
      <c r="Y150" s="332" t="s">
        <v>743</v>
      </c>
      <c r="Z150" s="332" t="s">
        <v>301</v>
      </c>
      <c r="AA150" s="159" t="s">
        <v>301</v>
      </c>
      <c r="AB150" s="159" t="s">
        <v>176</v>
      </c>
      <c r="AC150" s="159" t="s">
        <v>279</v>
      </c>
      <c r="AD150" s="160" t="s">
        <v>117</v>
      </c>
      <c r="AE150" s="161"/>
    </row>
    <row r="151" spans="1:32" s="161" customFormat="1" ht="38.25">
      <c r="A151" s="156">
        <v>315</v>
      </c>
      <c r="B151" s="106" t="s">
        <v>92</v>
      </c>
      <c r="C151" s="157" t="s">
        <v>191</v>
      </c>
      <c r="D151" s="341" t="s">
        <v>476</v>
      </c>
      <c r="E151" s="157" t="s">
        <v>477</v>
      </c>
      <c r="F151" s="157" t="s">
        <v>212</v>
      </c>
      <c r="G151" s="351" t="s">
        <v>538</v>
      </c>
      <c r="H151" s="351" t="s">
        <v>942</v>
      </c>
      <c r="I151" s="352" t="s">
        <v>201</v>
      </c>
      <c r="J151" s="330">
        <v>216750000</v>
      </c>
      <c r="K151" s="177">
        <v>57776888.62826189</v>
      </c>
      <c r="L151" s="353"/>
      <c r="M151" s="353"/>
      <c r="N151" s="158">
        <v>71.4</v>
      </c>
      <c r="O151" s="158">
        <f t="shared" si="5"/>
        <v>0.47600000000000003</v>
      </c>
      <c r="P151" s="158"/>
      <c r="Q151" s="158"/>
      <c r="R151" s="158"/>
      <c r="S151" s="158"/>
      <c r="T151" s="158"/>
      <c r="U151" s="158"/>
      <c r="V151" s="159" t="s">
        <v>68</v>
      </c>
      <c r="W151" s="159" t="s">
        <v>63</v>
      </c>
      <c r="X151" s="159" t="s">
        <v>307</v>
      </c>
      <c r="Y151" s="332" t="s">
        <v>743</v>
      </c>
      <c r="Z151" s="159" t="s">
        <v>301</v>
      </c>
      <c r="AA151" s="159" t="s">
        <v>301</v>
      </c>
      <c r="AB151" s="159" t="s">
        <v>176</v>
      </c>
      <c r="AC151" s="159" t="s">
        <v>279</v>
      </c>
      <c r="AD151" s="160" t="s">
        <v>117</v>
      </c>
      <c r="AE151" s="160"/>
      <c r="AF151" s="160"/>
    </row>
    <row r="152" spans="1:32" s="161" customFormat="1" ht="38.25">
      <c r="A152" s="156"/>
      <c r="B152" s="106" t="s">
        <v>92</v>
      </c>
      <c r="C152" s="157" t="s">
        <v>191</v>
      </c>
      <c r="D152" s="341"/>
      <c r="E152" s="342" t="s">
        <v>946</v>
      </c>
      <c r="F152" s="157" t="s">
        <v>39</v>
      </c>
      <c r="G152" s="343"/>
      <c r="H152" s="343"/>
      <c r="I152" s="344"/>
      <c r="J152" s="331"/>
      <c r="K152" s="345"/>
      <c r="L152" s="331"/>
      <c r="M152" s="331"/>
      <c r="N152" s="158"/>
      <c r="O152" s="158">
        <f t="shared" si="5"/>
        <v>0</v>
      </c>
      <c r="P152" s="158"/>
      <c r="Q152" s="158"/>
      <c r="R152" s="158"/>
      <c r="S152" s="158"/>
      <c r="T152" s="158"/>
      <c r="U152" s="158"/>
      <c r="V152" s="159" t="s">
        <v>68</v>
      </c>
      <c r="W152" s="159" t="s">
        <v>63</v>
      </c>
      <c r="X152" s="159" t="s">
        <v>307</v>
      </c>
      <c r="Y152" s="332" t="s">
        <v>743</v>
      </c>
      <c r="Z152" s="333" t="s">
        <v>300</v>
      </c>
      <c r="AA152" s="333" t="s">
        <v>300</v>
      </c>
      <c r="AB152" s="159"/>
      <c r="AC152" s="159" t="s">
        <v>279</v>
      </c>
      <c r="AD152" s="160" t="s">
        <v>117</v>
      </c>
      <c r="AE152" s="160"/>
      <c r="AF152" s="160"/>
    </row>
    <row r="153" spans="1:32" s="161" customFormat="1" ht="38.25">
      <c r="A153" s="156"/>
      <c r="B153" s="106" t="s">
        <v>92</v>
      </c>
      <c r="C153" s="157" t="s">
        <v>191</v>
      </c>
      <c r="D153" s="341"/>
      <c r="E153" s="342" t="s">
        <v>947</v>
      </c>
      <c r="F153" s="157" t="s">
        <v>39</v>
      </c>
      <c r="G153" s="346"/>
      <c r="H153" s="346"/>
      <c r="I153" s="347"/>
      <c r="J153" s="331"/>
      <c r="K153" s="345"/>
      <c r="L153" s="331"/>
      <c r="M153" s="331"/>
      <c r="N153" s="158"/>
      <c r="O153" s="158">
        <f t="shared" si="5"/>
        <v>0</v>
      </c>
      <c r="P153" s="158"/>
      <c r="Q153" s="158"/>
      <c r="R153" s="158"/>
      <c r="S153" s="158"/>
      <c r="T153" s="158"/>
      <c r="U153" s="158"/>
      <c r="V153" s="159" t="s">
        <v>68</v>
      </c>
      <c r="W153" s="159" t="s">
        <v>63</v>
      </c>
      <c r="X153" s="159" t="s">
        <v>307</v>
      </c>
      <c r="Y153" s="159" t="s">
        <v>743</v>
      </c>
      <c r="Z153" s="333" t="s">
        <v>300</v>
      </c>
      <c r="AA153" s="333" t="s">
        <v>300</v>
      </c>
      <c r="AB153" s="159"/>
      <c r="AC153" s="159" t="s">
        <v>279</v>
      </c>
      <c r="AD153" s="160" t="s">
        <v>117</v>
      </c>
      <c r="AE153" s="160"/>
      <c r="AF153" s="160"/>
    </row>
    <row r="154" spans="1:32" ht="38.25">
      <c r="A154" s="16">
        <v>318</v>
      </c>
      <c r="B154" s="10" t="s">
        <v>22</v>
      </c>
      <c r="C154" s="11" t="s">
        <v>191</v>
      </c>
      <c r="D154" s="22"/>
      <c r="E154" s="11" t="s">
        <v>23</v>
      </c>
      <c r="F154" s="11" t="s">
        <v>39</v>
      </c>
      <c r="G154" s="37"/>
      <c r="H154" s="37"/>
      <c r="I154" s="117"/>
      <c r="K154" s="12"/>
      <c r="L154" s="12"/>
      <c r="M154" s="12"/>
      <c r="N154" s="51">
        <v>40</v>
      </c>
      <c r="O154" s="51">
        <f t="shared" si="5"/>
        <v>0.26666666666666666</v>
      </c>
      <c r="P154" s="51"/>
      <c r="Q154" s="51"/>
      <c r="R154" s="51"/>
      <c r="S154" s="51"/>
      <c r="T154" s="51"/>
      <c r="U154" s="51"/>
      <c r="V154" s="9" t="s">
        <v>68</v>
      </c>
      <c r="W154" s="9" t="s">
        <v>63</v>
      </c>
      <c r="X154" s="9" t="s">
        <v>307</v>
      </c>
      <c r="Y154" s="105" t="s">
        <v>743</v>
      </c>
      <c r="Z154" s="9" t="s">
        <v>299</v>
      </c>
      <c r="AA154" s="9" t="s">
        <v>300</v>
      </c>
      <c r="AB154" s="9" t="s">
        <v>176</v>
      </c>
      <c r="AC154" s="9" t="s">
        <v>278</v>
      </c>
      <c r="AD154" s="8" t="s">
        <v>117</v>
      </c>
      <c r="AE154" s="8"/>
      <c r="AF154" s="8"/>
    </row>
    <row r="155" spans="1:32" ht="38.25">
      <c r="A155" s="16">
        <v>319</v>
      </c>
      <c r="B155" s="10" t="s">
        <v>22</v>
      </c>
      <c r="C155" s="11" t="s">
        <v>191</v>
      </c>
      <c r="D155" s="22"/>
      <c r="E155" s="11" t="s">
        <v>24</v>
      </c>
      <c r="F155" s="11" t="s">
        <v>39</v>
      </c>
      <c r="G155" s="37"/>
      <c r="H155" s="37"/>
      <c r="I155" s="117"/>
      <c r="K155" s="253"/>
      <c r="L155" s="12"/>
      <c r="M155" s="12"/>
      <c r="N155" s="51">
        <v>30</v>
      </c>
      <c r="O155" s="51">
        <f t="shared" si="5"/>
        <v>0.2</v>
      </c>
      <c r="P155" s="51"/>
      <c r="Q155" s="51"/>
      <c r="R155" s="51"/>
      <c r="S155" s="51"/>
      <c r="T155" s="51"/>
      <c r="U155" s="51"/>
      <c r="V155" s="9" t="s">
        <v>68</v>
      </c>
      <c r="W155" s="9" t="s">
        <v>63</v>
      </c>
      <c r="X155" s="9" t="s">
        <v>307</v>
      </c>
      <c r="Y155" s="9" t="s">
        <v>743</v>
      </c>
      <c r="Z155" s="9" t="s">
        <v>299</v>
      </c>
      <c r="AA155" s="9" t="s">
        <v>300</v>
      </c>
      <c r="AB155" s="9" t="s">
        <v>176</v>
      </c>
      <c r="AC155" s="9" t="s">
        <v>278</v>
      </c>
      <c r="AD155" s="8" t="s">
        <v>117</v>
      </c>
      <c r="AE155" s="8"/>
      <c r="AF155" s="8"/>
    </row>
    <row r="156" spans="1:32" ht="38.25">
      <c r="A156" s="16">
        <v>357</v>
      </c>
      <c r="B156" s="10" t="s">
        <v>202</v>
      </c>
      <c r="C156" s="11" t="s">
        <v>188</v>
      </c>
      <c r="D156" s="71" t="s">
        <v>701</v>
      </c>
      <c r="E156" s="71" t="s">
        <v>702</v>
      </c>
      <c r="F156" s="11" t="s">
        <v>40</v>
      </c>
      <c r="G156" s="139" t="s">
        <v>703</v>
      </c>
      <c r="H156" s="139" t="s">
        <v>690</v>
      </c>
      <c r="I156" s="105" t="s">
        <v>190</v>
      </c>
      <c r="J156" s="94">
        <v>43000000</v>
      </c>
      <c r="K156" s="226">
        <v>43000000</v>
      </c>
      <c r="L156" s="134">
        <v>3765823659.387</v>
      </c>
      <c r="M156" s="134">
        <v>30934584.4</v>
      </c>
      <c r="N156" s="51"/>
      <c r="O156" s="51">
        <f t="shared" si="5"/>
        <v>0</v>
      </c>
      <c r="P156" s="51"/>
      <c r="Q156" s="51"/>
      <c r="R156" s="51"/>
      <c r="S156" s="51"/>
      <c r="T156" s="51"/>
      <c r="U156" s="51"/>
      <c r="V156" s="9" t="s">
        <v>44</v>
      </c>
      <c r="W156" s="9" t="s">
        <v>43</v>
      </c>
      <c r="X156" s="9" t="s">
        <v>307</v>
      </c>
      <c r="Y156" s="9" t="s">
        <v>743</v>
      </c>
      <c r="Z156" s="9" t="s">
        <v>301</v>
      </c>
      <c r="AA156" s="9" t="s">
        <v>301</v>
      </c>
      <c r="AB156" s="9" t="s">
        <v>222</v>
      </c>
      <c r="AC156" s="88" t="s">
        <v>279</v>
      </c>
      <c r="AD156" s="8" t="s">
        <v>117</v>
      </c>
      <c r="AE156" s="8"/>
      <c r="AF156" s="8"/>
    </row>
    <row r="157" spans="1:32" ht="38.25">
      <c r="A157" s="16">
        <v>1</v>
      </c>
      <c r="B157" s="10" t="s">
        <v>189</v>
      </c>
      <c r="C157" s="10" t="s">
        <v>191</v>
      </c>
      <c r="D157" s="22" t="s">
        <v>120</v>
      </c>
      <c r="E157" s="270" t="s">
        <v>265</v>
      </c>
      <c r="F157" s="11" t="s">
        <v>39</v>
      </c>
      <c r="G157" s="139" t="s">
        <v>357</v>
      </c>
      <c r="H157" s="139" t="s">
        <v>358</v>
      </c>
      <c r="I157" s="117" t="s">
        <v>190</v>
      </c>
      <c r="J157" s="40">
        <v>56.6</v>
      </c>
      <c r="K157" s="296">
        <v>56.6</v>
      </c>
      <c r="L157" s="57"/>
      <c r="M157" s="57"/>
      <c r="N157" s="51">
        <v>310</v>
      </c>
      <c r="O157" s="51">
        <f t="shared" si="5"/>
        <v>2.066666666666667</v>
      </c>
      <c r="P157" s="196">
        <v>208776.32</v>
      </c>
      <c r="Q157" s="196" t="s">
        <v>723</v>
      </c>
      <c r="R157" s="196">
        <f>SUM(P157:Q157)</f>
        <v>208776.32</v>
      </c>
      <c r="S157" s="204">
        <v>33550329.596</v>
      </c>
      <c r="T157" s="204" t="s">
        <v>723</v>
      </c>
      <c r="U157" s="203">
        <f>SUM(S157:T157)</f>
        <v>33550329.596</v>
      </c>
      <c r="V157" s="9" t="s">
        <v>68</v>
      </c>
      <c r="W157" s="9" t="s">
        <v>63</v>
      </c>
      <c r="X157" s="9" t="s">
        <v>307</v>
      </c>
      <c r="Y157" s="71" t="s">
        <v>737</v>
      </c>
      <c r="Z157" s="9" t="s">
        <v>299</v>
      </c>
      <c r="AA157" s="9" t="s">
        <v>300</v>
      </c>
      <c r="AB157" s="9" t="s">
        <v>189</v>
      </c>
      <c r="AC157" s="9" t="s">
        <v>278</v>
      </c>
      <c r="AD157" s="8" t="s">
        <v>117</v>
      </c>
      <c r="AE157" s="8"/>
      <c r="AF157" s="8"/>
    </row>
    <row r="158" spans="1:32" ht="38.25">
      <c r="A158" s="16">
        <v>22</v>
      </c>
      <c r="B158" s="10" t="s">
        <v>189</v>
      </c>
      <c r="C158" s="10" t="s">
        <v>191</v>
      </c>
      <c r="D158" s="22"/>
      <c r="E158" s="11" t="s">
        <v>286</v>
      </c>
      <c r="F158" s="11" t="s">
        <v>81</v>
      </c>
      <c r="G158" s="37"/>
      <c r="H158" s="37"/>
      <c r="I158" s="117"/>
      <c r="J158" s="40"/>
      <c r="K158" s="57"/>
      <c r="L158" s="57"/>
      <c r="M158" s="57"/>
      <c r="N158" s="51"/>
      <c r="O158" s="51">
        <f t="shared" si="5"/>
        <v>0</v>
      </c>
      <c r="P158" s="51"/>
      <c r="Q158" s="51"/>
      <c r="R158" s="51"/>
      <c r="S158" s="51"/>
      <c r="T158" s="51"/>
      <c r="U158" s="51"/>
      <c r="V158" s="9" t="s">
        <v>68</v>
      </c>
      <c r="W158" s="9" t="s">
        <v>63</v>
      </c>
      <c r="X158" s="9" t="s">
        <v>307</v>
      </c>
      <c r="Y158" s="9" t="s">
        <v>737</v>
      </c>
      <c r="Z158" s="9" t="s">
        <v>301</v>
      </c>
      <c r="AA158" s="9" t="s">
        <v>301</v>
      </c>
      <c r="AB158" s="9" t="s">
        <v>189</v>
      </c>
      <c r="AC158" s="9" t="s">
        <v>278</v>
      </c>
      <c r="AD158" s="8" t="s">
        <v>117</v>
      </c>
      <c r="AE158" s="8"/>
      <c r="AF158" s="8"/>
    </row>
    <row r="159" spans="1:32" ht="54">
      <c r="A159" s="149">
        <v>30</v>
      </c>
      <c r="B159" s="150" t="s">
        <v>189</v>
      </c>
      <c r="C159" s="151" t="s">
        <v>191</v>
      </c>
      <c r="D159" s="152" t="s">
        <v>264</v>
      </c>
      <c r="E159" s="151" t="s">
        <v>287</v>
      </c>
      <c r="F159" s="151" t="s">
        <v>40</v>
      </c>
      <c r="G159" s="280" t="s">
        <v>152</v>
      </c>
      <c r="H159" s="280" t="s">
        <v>817</v>
      </c>
      <c r="I159" s="287" t="s">
        <v>195</v>
      </c>
      <c r="J159" s="154">
        <v>12.78</v>
      </c>
      <c r="K159" s="164">
        <v>17768733.068609435</v>
      </c>
      <c r="L159" s="155">
        <v>2093874267.659</v>
      </c>
      <c r="M159" s="155">
        <v>17200255.804</v>
      </c>
      <c r="N159" s="51"/>
      <c r="O159" s="51">
        <f t="shared" si="5"/>
        <v>0</v>
      </c>
      <c r="P159" s="51"/>
      <c r="Q159" s="51"/>
      <c r="R159" s="51"/>
      <c r="S159" s="51"/>
      <c r="T159" s="51"/>
      <c r="U159" s="51"/>
      <c r="V159" s="88" t="s">
        <v>68</v>
      </c>
      <c r="W159" s="88" t="s">
        <v>63</v>
      </c>
      <c r="X159" s="88" t="s">
        <v>307</v>
      </c>
      <c r="Y159" s="166" t="s">
        <v>741</v>
      </c>
      <c r="Z159" s="88" t="s">
        <v>301</v>
      </c>
      <c r="AA159" s="88" t="s">
        <v>301</v>
      </c>
      <c r="AB159" s="9" t="s">
        <v>189</v>
      </c>
      <c r="AC159" s="9" t="s">
        <v>278</v>
      </c>
      <c r="AD159" s="8" t="s">
        <v>117</v>
      </c>
      <c r="AE159" s="144" t="s">
        <v>909</v>
      </c>
      <c r="AF159" s="8"/>
    </row>
    <row r="160" spans="1:32" ht="54">
      <c r="A160" s="16">
        <v>62</v>
      </c>
      <c r="B160" s="10" t="s">
        <v>189</v>
      </c>
      <c r="C160" s="11" t="s">
        <v>191</v>
      </c>
      <c r="D160" s="42">
        <v>3562</v>
      </c>
      <c r="E160" s="11" t="s">
        <v>529</v>
      </c>
      <c r="F160" s="11" t="s">
        <v>198</v>
      </c>
      <c r="G160" s="139" t="s">
        <v>589</v>
      </c>
      <c r="H160" s="139" t="s">
        <v>365</v>
      </c>
      <c r="I160" s="105" t="s">
        <v>190</v>
      </c>
      <c r="J160" s="40">
        <v>200</v>
      </c>
      <c r="K160" s="134">
        <v>200000000</v>
      </c>
      <c r="L160" s="134">
        <v>22988722744.328</v>
      </c>
      <c r="M160" s="134">
        <v>188842242.31</v>
      </c>
      <c r="N160" s="51">
        <v>1000</v>
      </c>
      <c r="O160" s="51">
        <f t="shared" si="5"/>
        <v>6.666666666666667</v>
      </c>
      <c r="P160" s="51"/>
      <c r="Q160" s="51"/>
      <c r="R160" s="51"/>
      <c r="S160" s="51"/>
      <c r="T160" s="51"/>
      <c r="U160" s="51"/>
      <c r="V160" s="9" t="s">
        <v>68</v>
      </c>
      <c r="W160" s="9" t="s">
        <v>63</v>
      </c>
      <c r="X160" s="9" t="s">
        <v>307</v>
      </c>
      <c r="Y160" s="71" t="s">
        <v>741</v>
      </c>
      <c r="Z160" s="9" t="s">
        <v>299</v>
      </c>
      <c r="AA160" s="9" t="s">
        <v>299</v>
      </c>
      <c r="AB160" s="9" t="s">
        <v>189</v>
      </c>
      <c r="AC160" s="9" t="s">
        <v>278</v>
      </c>
      <c r="AD160" s="8" t="s">
        <v>117</v>
      </c>
      <c r="AE160" s="8"/>
      <c r="AF160" s="8"/>
    </row>
    <row r="161" spans="1:32" ht="54">
      <c r="A161" s="16">
        <v>65</v>
      </c>
      <c r="B161" s="10" t="s">
        <v>189</v>
      </c>
      <c r="C161" s="10" t="s">
        <v>191</v>
      </c>
      <c r="D161" s="30">
        <v>3344</v>
      </c>
      <c r="E161" s="11" t="s">
        <v>261</v>
      </c>
      <c r="F161" s="11" t="s">
        <v>223</v>
      </c>
      <c r="G161" s="139" t="s">
        <v>363</v>
      </c>
      <c r="H161" s="139" t="s">
        <v>364</v>
      </c>
      <c r="I161" s="105" t="s">
        <v>190</v>
      </c>
      <c r="J161" s="17">
        <v>150</v>
      </c>
      <c r="K161" s="134">
        <v>150000000</v>
      </c>
      <c r="L161" s="134">
        <v>18159720291.453</v>
      </c>
      <c r="M161" s="134">
        <v>149174111.92</v>
      </c>
      <c r="N161" s="51">
        <v>100</v>
      </c>
      <c r="O161" s="51">
        <f t="shared" si="5"/>
        <v>0.6666666666666666</v>
      </c>
      <c r="P161" s="227" t="s">
        <v>723</v>
      </c>
      <c r="Q161" s="227">
        <v>110320.06</v>
      </c>
      <c r="R161" s="227">
        <f>SUM(P161:Q161)</f>
        <v>110320.06</v>
      </c>
      <c r="S161" s="230" t="s">
        <v>723</v>
      </c>
      <c r="T161" s="230">
        <v>17461383.692</v>
      </c>
      <c r="U161" s="231">
        <f>SUM(S161:T161)</f>
        <v>17461383.692</v>
      </c>
      <c r="V161" s="9" t="s">
        <v>68</v>
      </c>
      <c r="W161" s="9" t="s">
        <v>63</v>
      </c>
      <c r="X161" s="9" t="s">
        <v>307</v>
      </c>
      <c r="Y161" s="71" t="s">
        <v>741</v>
      </c>
      <c r="Z161" s="9" t="s">
        <v>300</v>
      </c>
      <c r="AA161" s="9" t="s">
        <v>300</v>
      </c>
      <c r="AB161" s="9" t="s">
        <v>189</v>
      </c>
      <c r="AC161" s="9" t="s">
        <v>278</v>
      </c>
      <c r="AD161" s="8" t="s">
        <v>117</v>
      </c>
      <c r="AE161" s="8"/>
      <c r="AF161" s="8"/>
    </row>
    <row r="162" spans="1:32" ht="54">
      <c r="A162" s="16">
        <v>68</v>
      </c>
      <c r="B162" s="10" t="s">
        <v>189</v>
      </c>
      <c r="C162" s="11" t="s">
        <v>191</v>
      </c>
      <c r="D162" s="22">
        <v>3469</v>
      </c>
      <c r="E162" s="10" t="s">
        <v>380</v>
      </c>
      <c r="F162" s="11" t="s">
        <v>214</v>
      </c>
      <c r="G162" s="139" t="s">
        <v>590</v>
      </c>
      <c r="H162" s="139" t="s">
        <v>537</v>
      </c>
      <c r="I162" s="105" t="s">
        <v>190</v>
      </c>
      <c r="J162" s="223">
        <v>100</v>
      </c>
      <c r="K162" s="134">
        <v>100000000</v>
      </c>
      <c r="L162" s="134">
        <v>12173506554</v>
      </c>
      <c r="M162" s="134">
        <v>100000000</v>
      </c>
      <c r="N162" s="51">
        <v>1500</v>
      </c>
      <c r="O162" s="51">
        <f t="shared" si="5"/>
        <v>10</v>
      </c>
      <c r="P162" s="51"/>
      <c r="Q162" s="51"/>
      <c r="R162" s="51"/>
      <c r="S162" s="51"/>
      <c r="T162" s="51"/>
      <c r="U162" s="51"/>
      <c r="V162" s="9" t="s">
        <v>68</v>
      </c>
      <c r="W162" s="9" t="s">
        <v>63</v>
      </c>
      <c r="X162" s="9" t="s">
        <v>307</v>
      </c>
      <c r="Y162" s="71" t="s">
        <v>741</v>
      </c>
      <c r="Z162" s="9" t="s">
        <v>299</v>
      </c>
      <c r="AA162" s="9" t="s">
        <v>299</v>
      </c>
      <c r="AB162" s="9" t="s">
        <v>189</v>
      </c>
      <c r="AC162" s="9" t="s">
        <v>278</v>
      </c>
      <c r="AD162" s="8" t="s">
        <v>117</v>
      </c>
      <c r="AE162" s="39"/>
      <c r="AF162" s="8"/>
    </row>
    <row r="163" spans="1:32" ht="54">
      <c r="A163" s="16">
        <v>69</v>
      </c>
      <c r="B163" s="10" t="s">
        <v>189</v>
      </c>
      <c r="C163" s="11" t="s">
        <v>188</v>
      </c>
      <c r="D163" s="22">
        <v>518</v>
      </c>
      <c r="E163" s="10" t="s">
        <v>380</v>
      </c>
      <c r="F163" s="11" t="s">
        <v>214</v>
      </c>
      <c r="G163" s="139" t="s">
        <v>590</v>
      </c>
      <c r="H163" s="139" t="s">
        <v>537</v>
      </c>
      <c r="I163" s="105" t="s">
        <v>190</v>
      </c>
      <c r="J163" s="223">
        <v>19.235</v>
      </c>
      <c r="K163" s="223"/>
      <c r="L163" s="223"/>
      <c r="M163" s="223"/>
      <c r="N163" s="51">
        <v>500</v>
      </c>
      <c r="O163" s="51">
        <f t="shared" si="5"/>
        <v>3.3333333333333335</v>
      </c>
      <c r="P163" s="51"/>
      <c r="Q163" s="51"/>
      <c r="R163" s="51"/>
      <c r="S163" s="51"/>
      <c r="T163" s="51"/>
      <c r="U163" s="51"/>
      <c r="V163" s="9" t="s">
        <v>68</v>
      </c>
      <c r="W163" s="9" t="s">
        <v>63</v>
      </c>
      <c r="X163" s="9" t="s">
        <v>307</v>
      </c>
      <c r="Y163" s="43" t="s">
        <v>741</v>
      </c>
      <c r="Z163" s="9" t="s">
        <v>299</v>
      </c>
      <c r="AA163" s="9" t="s">
        <v>299</v>
      </c>
      <c r="AB163" s="9" t="s">
        <v>189</v>
      </c>
      <c r="AC163" s="9" t="s">
        <v>278</v>
      </c>
      <c r="AD163" s="8" t="s">
        <v>117</v>
      </c>
      <c r="AE163" s="39"/>
      <c r="AF163" s="8"/>
    </row>
    <row r="164" spans="1:32" ht="54">
      <c r="A164" s="16">
        <v>79</v>
      </c>
      <c r="B164" s="10" t="s">
        <v>189</v>
      </c>
      <c r="C164" s="11" t="s">
        <v>191</v>
      </c>
      <c r="D164" s="22" t="s">
        <v>683</v>
      </c>
      <c r="E164" s="71" t="s">
        <v>953</v>
      </c>
      <c r="F164" s="11" t="s">
        <v>198</v>
      </c>
      <c r="G164" s="95" t="s">
        <v>685</v>
      </c>
      <c r="H164" s="95" t="s">
        <v>490</v>
      </c>
      <c r="I164" s="122" t="s">
        <v>190</v>
      </c>
      <c r="J164" s="94">
        <v>100000000</v>
      </c>
      <c r="K164" s="223"/>
      <c r="L164" s="223"/>
      <c r="M164" s="223"/>
      <c r="N164" s="51">
        <v>500</v>
      </c>
      <c r="O164" s="51">
        <f t="shared" si="5"/>
        <v>3.3333333333333335</v>
      </c>
      <c r="P164" s="51"/>
      <c r="Q164" s="51"/>
      <c r="R164" s="51"/>
      <c r="S164" s="51"/>
      <c r="T164" s="51"/>
      <c r="U164" s="51"/>
      <c r="V164" s="9" t="s">
        <v>68</v>
      </c>
      <c r="W164" s="9" t="s">
        <v>63</v>
      </c>
      <c r="X164" s="9" t="s">
        <v>307</v>
      </c>
      <c r="Y164" s="71" t="s">
        <v>741</v>
      </c>
      <c r="Z164" s="9"/>
      <c r="AA164" s="9" t="s">
        <v>299</v>
      </c>
      <c r="AB164" s="9" t="s">
        <v>189</v>
      </c>
      <c r="AC164" s="9" t="s">
        <v>278</v>
      </c>
      <c r="AD164" s="8" t="s">
        <v>117</v>
      </c>
      <c r="AE164" s="39"/>
      <c r="AF164" s="8"/>
    </row>
    <row r="165" spans="1:32" ht="54">
      <c r="A165" s="16">
        <v>92</v>
      </c>
      <c r="B165" s="10" t="s">
        <v>86</v>
      </c>
      <c r="C165" s="11" t="s">
        <v>188</v>
      </c>
      <c r="D165" s="42"/>
      <c r="E165" s="41" t="s">
        <v>148</v>
      </c>
      <c r="F165" s="11" t="s">
        <v>629</v>
      </c>
      <c r="G165" s="37"/>
      <c r="H165" s="37"/>
      <c r="I165" s="117"/>
      <c r="J165" s="11"/>
      <c r="K165" s="58"/>
      <c r="L165" s="58"/>
      <c r="M165" s="58"/>
      <c r="N165" s="51">
        <v>0</v>
      </c>
      <c r="O165" s="51">
        <f t="shared" si="5"/>
        <v>0</v>
      </c>
      <c r="P165" s="51"/>
      <c r="Q165" s="51"/>
      <c r="R165" s="51"/>
      <c r="S165" s="51"/>
      <c r="T165" s="51"/>
      <c r="U165" s="51"/>
      <c r="V165" s="9" t="s">
        <v>68</v>
      </c>
      <c r="W165" s="9" t="s">
        <v>63</v>
      </c>
      <c r="X165" s="9" t="s">
        <v>307</v>
      </c>
      <c r="Y165" s="71" t="s">
        <v>741</v>
      </c>
      <c r="Z165" s="9" t="s">
        <v>300</v>
      </c>
      <c r="AA165" s="9" t="s">
        <v>300</v>
      </c>
      <c r="AB165" s="9" t="s">
        <v>86</v>
      </c>
      <c r="AC165" s="9" t="s">
        <v>279</v>
      </c>
      <c r="AD165" s="8" t="s">
        <v>117</v>
      </c>
      <c r="AE165" s="8"/>
      <c r="AF165" s="8"/>
    </row>
    <row r="166" spans="1:32" ht="63.75">
      <c r="A166" s="16">
        <v>106</v>
      </c>
      <c r="B166" s="10" t="s">
        <v>86</v>
      </c>
      <c r="C166" s="11" t="s">
        <v>188</v>
      </c>
      <c r="D166" s="42"/>
      <c r="E166" s="41" t="s">
        <v>142</v>
      </c>
      <c r="F166" s="8" t="s">
        <v>621</v>
      </c>
      <c r="G166" s="37"/>
      <c r="H166" s="37"/>
      <c r="I166" s="117"/>
      <c r="J166" s="11"/>
      <c r="K166" s="58"/>
      <c r="L166" s="58"/>
      <c r="M166" s="58"/>
      <c r="N166" s="51">
        <v>350</v>
      </c>
      <c r="O166" s="51">
        <f t="shared" si="5"/>
        <v>2.3333333333333335</v>
      </c>
      <c r="P166" s="51"/>
      <c r="Q166" s="51"/>
      <c r="R166" s="51"/>
      <c r="S166" s="51"/>
      <c r="T166" s="51"/>
      <c r="U166" s="51"/>
      <c r="V166" s="9" t="s">
        <v>68</v>
      </c>
      <c r="W166" s="9" t="s">
        <v>63</v>
      </c>
      <c r="X166" s="9" t="s">
        <v>307</v>
      </c>
      <c r="Y166" s="9" t="s">
        <v>741</v>
      </c>
      <c r="Z166" s="9" t="s">
        <v>300</v>
      </c>
      <c r="AA166" s="9" t="s">
        <v>300</v>
      </c>
      <c r="AB166" s="9" t="s">
        <v>86</v>
      </c>
      <c r="AC166" s="9" t="s">
        <v>279</v>
      </c>
      <c r="AD166" s="8" t="s">
        <v>117</v>
      </c>
      <c r="AE166" s="8"/>
      <c r="AF166" s="8"/>
    </row>
    <row r="167" spans="1:32" s="161" customFormat="1" ht="63.75">
      <c r="A167" s="156">
        <v>113</v>
      </c>
      <c r="B167" s="106" t="s">
        <v>86</v>
      </c>
      <c r="C167" s="157" t="s">
        <v>191</v>
      </c>
      <c r="D167" s="176"/>
      <c r="E167" s="327" t="s">
        <v>620</v>
      </c>
      <c r="F167" s="157" t="s">
        <v>304</v>
      </c>
      <c r="G167" s="328"/>
      <c r="H167" s="328"/>
      <c r="I167" s="340"/>
      <c r="J167" s="348"/>
      <c r="K167" s="349"/>
      <c r="L167" s="349"/>
      <c r="M167" s="349"/>
      <c r="N167" s="158">
        <v>2500</v>
      </c>
      <c r="O167" s="158">
        <f t="shared" si="5"/>
        <v>16.666666666666668</v>
      </c>
      <c r="P167" s="350"/>
      <c r="Q167" s="350"/>
      <c r="R167" s="350"/>
      <c r="S167" s="350"/>
      <c r="T167" s="350"/>
      <c r="U167" s="350"/>
      <c r="V167" s="179" t="s">
        <v>68</v>
      </c>
      <c r="W167" s="159" t="s">
        <v>63</v>
      </c>
      <c r="X167" s="159" t="s">
        <v>307</v>
      </c>
      <c r="Y167" s="159" t="s">
        <v>741</v>
      </c>
      <c r="Z167" s="159" t="s">
        <v>301</v>
      </c>
      <c r="AA167" s="159" t="s">
        <v>300</v>
      </c>
      <c r="AB167" s="159" t="s">
        <v>86</v>
      </c>
      <c r="AC167" s="159" t="s">
        <v>279</v>
      </c>
      <c r="AD167" s="160" t="s">
        <v>117</v>
      </c>
      <c r="AE167" s="160"/>
      <c r="AF167" s="160"/>
    </row>
    <row r="168" spans="1:32" s="90" customFormat="1" ht="63.75">
      <c r="A168" s="16">
        <v>122</v>
      </c>
      <c r="B168" s="10" t="s">
        <v>82</v>
      </c>
      <c r="C168" s="11" t="s">
        <v>188</v>
      </c>
      <c r="D168" s="35" t="s">
        <v>234</v>
      </c>
      <c r="E168" s="8" t="s">
        <v>937</v>
      </c>
      <c r="F168" s="11" t="s">
        <v>256</v>
      </c>
      <c r="G168" s="37" t="s">
        <v>232</v>
      </c>
      <c r="H168" s="37" t="s">
        <v>50</v>
      </c>
      <c r="I168" s="123" t="s">
        <v>204</v>
      </c>
      <c r="J168" s="14">
        <v>80</v>
      </c>
      <c r="K168" s="193">
        <v>91615999.96481946</v>
      </c>
      <c r="L168" s="134">
        <v>7467890529.383</v>
      </c>
      <c r="M168" s="134">
        <v>61345434.828</v>
      </c>
      <c r="N168" s="51">
        <v>1492</v>
      </c>
      <c r="O168" s="51">
        <f t="shared" si="5"/>
        <v>9.946666666666667</v>
      </c>
      <c r="P168" s="51"/>
      <c r="Q168" s="51"/>
      <c r="R168" s="51"/>
      <c r="S168" s="51"/>
      <c r="T168" s="51"/>
      <c r="U168" s="51"/>
      <c r="V168" s="13" t="s">
        <v>94</v>
      </c>
      <c r="W168" s="9" t="s">
        <v>43</v>
      </c>
      <c r="X168" s="9" t="s">
        <v>311</v>
      </c>
      <c r="Y168" s="9" t="s">
        <v>741</v>
      </c>
      <c r="Z168" s="9" t="s">
        <v>299</v>
      </c>
      <c r="AA168" s="9" t="s">
        <v>299</v>
      </c>
      <c r="AB168" s="9" t="s">
        <v>222</v>
      </c>
      <c r="AC168" s="9" t="s">
        <v>278</v>
      </c>
      <c r="AD168" s="8" t="s">
        <v>117</v>
      </c>
      <c r="AE168" s="8"/>
      <c r="AF168" s="144"/>
    </row>
    <row r="169" spans="1:32" ht="63.75">
      <c r="A169" s="16"/>
      <c r="B169" s="10" t="s">
        <v>87</v>
      </c>
      <c r="C169" s="11" t="s">
        <v>191</v>
      </c>
      <c r="D169" s="22" t="s">
        <v>826</v>
      </c>
      <c r="E169" s="189" t="s">
        <v>945</v>
      </c>
      <c r="F169" s="60" t="s">
        <v>39</v>
      </c>
      <c r="G169" s="198" t="s">
        <v>827</v>
      </c>
      <c r="H169" s="198" t="s">
        <v>756</v>
      </c>
      <c r="I169" s="128" t="s">
        <v>204</v>
      </c>
      <c r="J169" s="58">
        <v>350000</v>
      </c>
      <c r="K169" s="68">
        <v>400819.99984608515</v>
      </c>
      <c r="L169" s="58">
        <v>49596995.926</v>
      </c>
      <c r="M169" s="58">
        <v>407417.499</v>
      </c>
      <c r="N169" s="51">
        <v>0</v>
      </c>
      <c r="O169" s="51">
        <f t="shared" si="5"/>
        <v>0</v>
      </c>
      <c r="P169" s="51"/>
      <c r="Q169" s="51"/>
      <c r="R169" s="51"/>
      <c r="S169" s="51"/>
      <c r="T169" s="51"/>
      <c r="U169" s="51"/>
      <c r="V169" s="9" t="s">
        <v>68</v>
      </c>
      <c r="W169" s="9" t="s">
        <v>63</v>
      </c>
      <c r="X169" s="9" t="s">
        <v>307</v>
      </c>
      <c r="Y169" s="9" t="s">
        <v>741</v>
      </c>
      <c r="Z169" s="9"/>
      <c r="AA169" s="9" t="s">
        <v>300</v>
      </c>
      <c r="AB169" s="9" t="s">
        <v>222</v>
      </c>
      <c r="AC169" s="9" t="s">
        <v>279</v>
      </c>
      <c r="AD169" s="8" t="s">
        <v>117</v>
      </c>
      <c r="AE169" s="8"/>
      <c r="AF169" s="8"/>
    </row>
    <row r="170" spans="1:32" ht="63.75">
      <c r="A170" s="16">
        <v>143</v>
      </c>
      <c r="B170" s="10" t="s">
        <v>87</v>
      </c>
      <c r="C170" s="11" t="s">
        <v>188</v>
      </c>
      <c r="D170" s="22"/>
      <c r="E170" s="11" t="s">
        <v>423</v>
      </c>
      <c r="F170" s="11" t="s">
        <v>40</v>
      </c>
      <c r="G170" s="37"/>
      <c r="H170" s="37"/>
      <c r="I170" s="125"/>
      <c r="J170" s="66"/>
      <c r="K170" s="302"/>
      <c r="L170" s="66"/>
      <c r="M170" s="66"/>
      <c r="N170" s="51">
        <v>20</v>
      </c>
      <c r="O170" s="51">
        <f t="shared" si="5"/>
        <v>0.13333333333333333</v>
      </c>
      <c r="P170" s="51"/>
      <c r="Q170" s="51"/>
      <c r="R170" s="51"/>
      <c r="S170" s="51"/>
      <c r="T170" s="51"/>
      <c r="U170" s="51"/>
      <c r="V170" s="9" t="s">
        <v>68</v>
      </c>
      <c r="W170" s="9" t="s">
        <v>63</v>
      </c>
      <c r="X170" s="9" t="s">
        <v>307</v>
      </c>
      <c r="Y170" s="9" t="s">
        <v>741</v>
      </c>
      <c r="Z170" s="9" t="s">
        <v>301</v>
      </c>
      <c r="AA170" s="9" t="s">
        <v>301</v>
      </c>
      <c r="AB170" s="9" t="s">
        <v>222</v>
      </c>
      <c r="AC170" s="88" t="s">
        <v>279</v>
      </c>
      <c r="AD170" s="8" t="s">
        <v>117</v>
      </c>
      <c r="AE170" s="8"/>
      <c r="AF170" s="8"/>
    </row>
    <row r="171" spans="1:32" ht="63.75">
      <c r="A171" s="16">
        <v>193</v>
      </c>
      <c r="B171" s="10" t="s">
        <v>192</v>
      </c>
      <c r="C171" s="11" t="s">
        <v>191</v>
      </c>
      <c r="D171" s="42">
        <v>8600</v>
      </c>
      <c r="E171" s="43" t="s">
        <v>448</v>
      </c>
      <c r="F171" s="11" t="s">
        <v>198</v>
      </c>
      <c r="G171" s="37" t="s">
        <v>449</v>
      </c>
      <c r="H171" s="37" t="s">
        <v>137</v>
      </c>
      <c r="I171" s="117" t="s">
        <v>190</v>
      </c>
      <c r="J171" s="12">
        <v>100</v>
      </c>
      <c r="K171" s="134">
        <v>100000000</v>
      </c>
      <c r="L171" s="134">
        <v>7272506904.684</v>
      </c>
      <c r="M171" s="134">
        <v>59740444.32</v>
      </c>
      <c r="N171" s="51">
        <v>3000</v>
      </c>
      <c r="O171" s="51">
        <f t="shared" si="5"/>
        <v>20</v>
      </c>
      <c r="P171" s="51"/>
      <c r="Q171" s="51"/>
      <c r="R171" s="51"/>
      <c r="S171" s="51"/>
      <c r="T171" s="51"/>
      <c r="U171" s="51"/>
      <c r="V171" s="13" t="s">
        <v>94</v>
      </c>
      <c r="W171" s="9" t="s">
        <v>43</v>
      </c>
      <c r="X171" s="9" t="s">
        <v>311</v>
      </c>
      <c r="Y171" s="9" t="s">
        <v>741</v>
      </c>
      <c r="Z171" s="9" t="s">
        <v>299</v>
      </c>
      <c r="AA171" s="9" t="s">
        <v>299</v>
      </c>
      <c r="AB171" s="9" t="s">
        <v>571</v>
      </c>
      <c r="AC171" s="88" t="s">
        <v>278</v>
      </c>
      <c r="AD171" s="8" t="s">
        <v>117</v>
      </c>
      <c r="AE171" s="8"/>
      <c r="AF171" s="8"/>
    </row>
    <row r="172" spans="1:32" ht="54">
      <c r="A172" s="16">
        <v>198</v>
      </c>
      <c r="B172" s="10" t="s">
        <v>194</v>
      </c>
      <c r="C172" s="11" t="s">
        <v>191</v>
      </c>
      <c r="D172" s="33">
        <v>5686</v>
      </c>
      <c r="E172" s="11" t="s">
        <v>288</v>
      </c>
      <c r="F172" s="11" t="s">
        <v>39</v>
      </c>
      <c r="G172" s="37" t="s">
        <v>131</v>
      </c>
      <c r="H172" s="37" t="s">
        <v>132</v>
      </c>
      <c r="I172" s="125" t="s">
        <v>195</v>
      </c>
      <c r="J172" s="40">
        <v>88.9</v>
      </c>
      <c r="K172" s="94">
        <v>123641231.19907475</v>
      </c>
      <c r="L172" s="134">
        <v>10157634426.289</v>
      </c>
      <c r="M172" s="134">
        <v>83440497.454</v>
      </c>
      <c r="N172" s="51">
        <v>1000</v>
      </c>
      <c r="O172" s="51">
        <f t="shared" si="5"/>
        <v>6.666666666666667</v>
      </c>
      <c r="P172" s="227">
        <v>2999999.986</v>
      </c>
      <c r="Q172" s="227" t="s">
        <v>723</v>
      </c>
      <c r="R172" s="227">
        <f>SUM(P172:Q172)</f>
        <v>2999999.986</v>
      </c>
      <c r="S172" s="230">
        <v>482700028.687</v>
      </c>
      <c r="T172" s="230" t="s">
        <v>723</v>
      </c>
      <c r="U172" s="231">
        <f>SUM(S172:T172)</f>
        <v>482700028.687</v>
      </c>
      <c r="V172" s="9" t="s">
        <v>68</v>
      </c>
      <c r="W172" s="9" t="s">
        <v>63</v>
      </c>
      <c r="X172" s="9" t="s">
        <v>307</v>
      </c>
      <c r="Y172" s="249" t="s">
        <v>741</v>
      </c>
      <c r="Z172" s="9" t="s">
        <v>299</v>
      </c>
      <c r="AA172" s="9" t="s">
        <v>300</v>
      </c>
      <c r="AB172" s="9" t="s">
        <v>571</v>
      </c>
      <c r="AC172" s="88" t="s">
        <v>278</v>
      </c>
      <c r="AD172" s="8" t="s">
        <v>117</v>
      </c>
      <c r="AE172" s="8"/>
      <c r="AF172" s="8"/>
    </row>
    <row r="173" spans="1:32" ht="63.75">
      <c r="A173" s="16">
        <v>224</v>
      </c>
      <c r="B173" s="10" t="s">
        <v>194</v>
      </c>
      <c r="C173" s="11" t="s">
        <v>191</v>
      </c>
      <c r="D173" s="33" t="s">
        <v>789</v>
      </c>
      <c r="E173" s="11" t="s">
        <v>289</v>
      </c>
      <c r="F173" s="11" t="s">
        <v>198</v>
      </c>
      <c r="G173" s="37" t="s">
        <v>131</v>
      </c>
      <c r="H173" s="37" t="s">
        <v>132</v>
      </c>
      <c r="I173" s="125" t="s">
        <v>195</v>
      </c>
      <c r="J173" s="40">
        <v>88.9</v>
      </c>
      <c r="K173" s="94">
        <v>123641231.19907475</v>
      </c>
      <c r="L173" s="57"/>
      <c r="M173" s="57"/>
      <c r="N173" s="51">
        <v>3242.21</v>
      </c>
      <c r="O173" s="51">
        <f aca="true" t="shared" si="6" ref="O173:O204">N173/150</f>
        <v>21.614733333333334</v>
      </c>
      <c r="P173" s="51"/>
      <c r="Q173" s="51"/>
      <c r="R173" s="51"/>
      <c r="S173" s="51"/>
      <c r="T173" s="227"/>
      <c r="U173" s="227"/>
      <c r="V173" s="9" t="s">
        <v>68</v>
      </c>
      <c r="W173" s="9" t="s">
        <v>63</v>
      </c>
      <c r="X173" s="9" t="s">
        <v>307</v>
      </c>
      <c r="Y173" s="88" t="s">
        <v>741</v>
      </c>
      <c r="Z173" s="9" t="s">
        <v>299</v>
      </c>
      <c r="AA173" s="9" t="s">
        <v>299</v>
      </c>
      <c r="AB173" s="9" t="s">
        <v>571</v>
      </c>
      <c r="AC173" s="88" t="s">
        <v>278</v>
      </c>
      <c r="AD173" s="8" t="s">
        <v>117</v>
      </c>
      <c r="AE173" s="8"/>
      <c r="AF173" s="8"/>
    </row>
    <row r="174" spans="1:32" ht="63.75">
      <c r="A174" s="149">
        <v>199</v>
      </c>
      <c r="B174" s="150" t="s">
        <v>194</v>
      </c>
      <c r="C174" s="151" t="s">
        <v>191</v>
      </c>
      <c r="D174" s="171"/>
      <c r="E174" s="166" t="s">
        <v>600</v>
      </c>
      <c r="F174" s="151" t="s">
        <v>626</v>
      </c>
      <c r="G174" s="153"/>
      <c r="H174" s="153"/>
      <c r="I174" s="172"/>
      <c r="J174" s="173"/>
      <c r="K174" s="168"/>
      <c r="L174" s="168"/>
      <c r="M174" s="168"/>
      <c r="N174" s="51"/>
      <c r="O174" s="51">
        <f t="shared" si="6"/>
        <v>0</v>
      </c>
      <c r="P174" s="51"/>
      <c r="Q174" s="51"/>
      <c r="R174" s="51"/>
      <c r="S174" s="51"/>
      <c r="T174" s="51"/>
      <c r="U174" s="51"/>
      <c r="V174" s="88" t="s">
        <v>68</v>
      </c>
      <c r="W174" s="88" t="s">
        <v>63</v>
      </c>
      <c r="X174" s="88" t="s">
        <v>307</v>
      </c>
      <c r="Y174" s="88" t="s">
        <v>741</v>
      </c>
      <c r="Z174" s="88" t="s">
        <v>300</v>
      </c>
      <c r="AA174" s="88" t="s">
        <v>300</v>
      </c>
      <c r="AB174" s="9" t="s">
        <v>571</v>
      </c>
      <c r="AC174" s="88" t="s">
        <v>278</v>
      </c>
      <c r="AD174" s="8" t="s">
        <v>117</v>
      </c>
      <c r="AE174" s="144"/>
      <c r="AF174" s="8"/>
    </row>
    <row r="175" spans="1:32" ht="54">
      <c r="A175" s="16">
        <v>205</v>
      </c>
      <c r="B175" s="10" t="s">
        <v>10</v>
      </c>
      <c r="C175" s="11" t="s">
        <v>188</v>
      </c>
      <c r="D175" s="272" t="s">
        <v>714</v>
      </c>
      <c r="E175" s="8" t="s">
        <v>587</v>
      </c>
      <c r="F175" s="11" t="s">
        <v>275</v>
      </c>
      <c r="G175" s="95" t="s">
        <v>716</v>
      </c>
      <c r="H175" s="97" t="s">
        <v>328</v>
      </c>
      <c r="I175" s="117" t="s">
        <v>190</v>
      </c>
      <c r="J175" s="94">
        <v>600000</v>
      </c>
      <c r="K175" s="226">
        <v>600000</v>
      </c>
      <c r="L175" s="134">
        <v>73041039.324</v>
      </c>
      <c r="M175" s="134">
        <v>600000</v>
      </c>
      <c r="N175" s="51"/>
      <c r="O175" s="51">
        <f t="shared" si="6"/>
        <v>0</v>
      </c>
      <c r="P175" s="227" t="s">
        <v>723</v>
      </c>
      <c r="Q175" s="227">
        <v>105000</v>
      </c>
      <c r="R175" s="227">
        <f>SUM(P175:Q175)</f>
        <v>105000</v>
      </c>
      <c r="S175" s="227" t="s">
        <v>723</v>
      </c>
      <c r="T175" s="227">
        <v>16826248.948</v>
      </c>
      <c r="U175" s="231">
        <f>SUM(S175:T175)</f>
        <v>16826248.948</v>
      </c>
      <c r="V175" s="9" t="s">
        <v>68</v>
      </c>
      <c r="W175" s="9" t="s">
        <v>63</v>
      </c>
      <c r="X175" s="9" t="s">
        <v>307</v>
      </c>
      <c r="Y175" s="249" t="s">
        <v>741</v>
      </c>
      <c r="Z175" s="9" t="s">
        <v>300</v>
      </c>
      <c r="AA175" s="9" t="s">
        <v>300</v>
      </c>
      <c r="AB175" s="9" t="s">
        <v>571</v>
      </c>
      <c r="AC175" s="88" t="s">
        <v>278</v>
      </c>
      <c r="AD175" s="8" t="s">
        <v>117</v>
      </c>
      <c r="AE175" s="8"/>
      <c r="AF175" s="8"/>
    </row>
    <row r="176" spans="1:32" ht="54">
      <c r="A176" s="16">
        <v>206</v>
      </c>
      <c r="B176" s="10" t="s">
        <v>194</v>
      </c>
      <c r="C176" s="11" t="s">
        <v>191</v>
      </c>
      <c r="D176" s="30" t="s">
        <v>668</v>
      </c>
      <c r="E176" s="43" t="s">
        <v>414</v>
      </c>
      <c r="F176" s="8" t="s">
        <v>627</v>
      </c>
      <c r="G176" s="95" t="s">
        <v>669</v>
      </c>
      <c r="H176" s="95" t="s">
        <v>657</v>
      </c>
      <c r="I176" s="126" t="s">
        <v>195</v>
      </c>
      <c r="J176" s="94">
        <v>27500000</v>
      </c>
      <c r="K176" s="94">
        <v>38246725.06158105</v>
      </c>
      <c r="L176" s="40"/>
      <c r="M176" s="40"/>
      <c r="N176" s="51">
        <v>300</v>
      </c>
      <c r="O176" s="51">
        <f t="shared" si="6"/>
        <v>2</v>
      </c>
      <c r="P176" s="51"/>
      <c r="Q176" s="51"/>
      <c r="R176" s="51"/>
      <c r="S176" s="51"/>
      <c r="T176" s="51"/>
      <c r="U176" s="51"/>
      <c r="V176" s="9" t="s">
        <v>68</v>
      </c>
      <c r="W176" s="9" t="s">
        <v>63</v>
      </c>
      <c r="X176" s="9" t="s">
        <v>307</v>
      </c>
      <c r="Y176" s="249" t="s">
        <v>741</v>
      </c>
      <c r="Z176" s="9" t="s">
        <v>300</v>
      </c>
      <c r="AA176" s="9" t="s">
        <v>300</v>
      </c>
      <c r="AB176" s="9" t="s">
        <v>571</v>
      </c>
      <c r="AC176" s="88" t="s">
        <v>278</v>
      </c>
      <c r="AD176" s="8" t="s">
        <v>117</v>
      </c>
      <c r="AE176" s="8"/>
      <c r="AF176" s="8"/>
    </row>
    <row r="177" spans="1:32" s="90" customFormat="1" ht="54">
      <c r="A177" s="16">
        <v>207</v>
      </c>
      <c r="B177" s="10" t="s">
        <v>194</v>
      </c>
      <c r="C177" s="11" t="s">
        <v>191</v>
      </c>
      <c r="D177" s="42" t="s">
        <v>517</v>
      </c>
      <c r="E177" s="71" t="s">
        <v>518</v>
      </c>
      <c r="F177" s="8" t="s">
        <v>627</v>
      </c>
      <c r="G177" s="37" t="s">
        <v>519</v>
      </c>
      <c r="H177" s="37" t="s">
        <v>502</v>
      </c>
      <c r="I177" s="117" t="s">
        <v>190</v>
      </c>
      <c r="J177" s="76">
        <v>400</v>
      </c>
      <c r="K177" s="134">
        <v>400000000</v>
      </c>
      <c r="L177" s="134">
        <v>38955220972.8</v>
      </c>
      <c r="M177" s="134">
        <v>320000000</v>
      </c>
      <c r="N177" s="51">
        <v>15000</v>
      </c>
      <c r="O177" s="51">
        <f t="shared" si="6"/>
        <v>100</v>
      </c>
      <c r="P177" s="51"/>
      <c r="Q177" s="51"/>
      <c r="R177" s="51"/>
      <c r="S177" s="51"/>
      <c r="T177" s="51"/>
      <c r="U177" s="51"/>
      <c r="V177" s="13" t="s">
        <v>94</v>
      </c>
      <c r="W177" s="9" t="s">
        <v>43</v>
      </c>
      <c r="X177" s="9" t="s">
        <v>311</v>
      </c>
      <c r="Y177" s="249" t="s">
        <v>741</v>
      </c>
      <c r="Z177" s="9" t="s">
        <v>300</v>
      </c>
      <c r="AA177" s="9" t="s">
        <v>300</v>
      </c>
      <c r="AB177" s="9" t="s">
        <v>571</v>
      </c>
      <c r="AC177" s="88" t="s">
        <v>278</v>
      </c>
      <c r="AD177" s="8" t="s">
        <v>117</v>
      </c>
      <c r="AE177" s="8"/>
      <c r="AF177" s="144"/>
    </row>
    <row r="178" spans="1:32" ht="63.75">
      <c r="A178" s="16"/>
      <c r="B178" s="10" t="s">
        <v>194</v>
      </c>
      <c r="C178" s="11" t="s">
        <v>191</v>
      </c>
      <c r="D178" s="42"/>
      <c r="E178" s="110" t="s">
        <v>879</v>
      </c>
      <c r="F178" s="11" t="s">
        <v>256</v>
      </c>
      <c r="G178" s="136"/>
      <c r="H178" s="136"/>
      <c r="I178" s="117"/>
      <c r="J178" s="134"/>
      <c r="K178" s="226"/>
      <c r="L178" s="134"/>
      <c r="M178" s="134"/>
      <c r="N178" s="51">
        <v>4500</v>
      </c>
      <c r="O178" s="51">
        <f t="shared" si="6"/>
        <v>30</v>
      </c>
      <c r="P178" s="51"/>
      <c r="Q178" s="51"/>
      <c r="R178" s="51"/>
      <c r="S178" s="51"/>
      <c r="T178" s="51"/>
      <c r="U178" s="51"/>
      <c r="V178" s="13" t="s">
        <v>94</v>
      </c>
      <c r="W178" s="9" t="s">
        <v>43</v>
      </c>
      <c r="X178" s="9" t="s">
        <v>311</v>
      </c>
      <c r="Y178" s="9" t="s">
        <v>741</v>
      </c>
      <c r="Z178" s="9"/>
      <c r="AA178" s="9" t="s">
        <v>299</v>
      </c>
      <c r="AB178" s="9" t="s">
        <v>571</v>
      </c>
      <c r="AC178" s="88" t="s">
        <v>278</v>
      </c>
      <c r="AD178" s="8" t="s">
        <v>117</v>
      </c>
      <c r="AE178" s="110" t="s">
        <v>880</v>
      </c>
      <c r="AF178" s="8"/>
    </row>
    <row r="179" spans="1:32" ht="63.75">
      <c r="A179" s="16"/>
      <c r="B179" s="10" t="s">
        <v>194</v>
      </c>
      <c r="C179" s="11" t="s">
        <v>191</v>
      </c>
      <c r="D179" s="42"/>
      <c r="E179" s="110" t="s">
        <v>943</v>
      </c>
      <c r="F179" s="8" t="s">
        <v>627</v>
      </c>
      <c r="G179" s="279"/>
      <c r="H179" s="279"/>
      <c r="I179" s="105"/>
      <c r="J179" s="134"/>
      <c r="K179" s="226"/>
      <c r="L179" s="134"/>
      <c r="M179" s="134"/>
      <c r="N179" s="51">
        <v>37500</v>
      </c>
      <c r="O179" s="51">
        <f t="shared" si="6"/>
        <v>250</v>
      </c>
      <c r="P179" s="51"/>
      <c r="Q179" s="51"/>
      <c r="R179" s="51"/>
      <c r="S179" s="51"/>
      <c r="T179" s="51"/>
      <c r="U179" s="51"/>
      <c r="V179" s="13" t="s">
        <v>94</v>
      </c>
      <c r="W179" s="9" t="s">
        <v>43</v>
      </c>
      <c r="X179" s="9" t="s">
        <v>311</v>
      </c>
      <c r="Y179" s="9" t="s">
        <v>741</v>
      </c>
      <c r="Z179" s="9"/>
      <c r="AA179" s="9" t="s">
        <v>300</v>
      </c>
      <c r="AB179" s="9"/>
      <c r="AC179" s="88" t="s">
        <v>278</v>
      </c>
      <c r="AD179" s="8" t="s">
        <v>117</v>
      </c>
      <c r="AE179" s="110"/>
      <c r="AF179" s="8"/>
    </row>
    <row r="180" spans="1:32" ht="63.75">
      <c r="A180" s="16">
        <v>215</v>
      </c>
      <c r="B180" s="72" t="s">
        <v>194</v>
      </c>
      <c r="C180" s="11" t="s">
        <v>191</v>
      </c>
      <c r="D180" s="42"/>
      <c r="E180" s="71" t="s">
        <v>563</v>
      </c>
      <c r="F180" s="11" t="s">
        <v>256</v>
      </c>
      <c r="G180" s="37"/>
      <c r="H180" s="37"/>
      <c r="I180" s="117"/>
      <c r="J180" s="76"/>
      <c r="K180" s="62"/>
      <c r="L180" s="62"/>
      <c r="M180" s="62"/>
      <c r="N180" s="51">
        <v>750</v>
      </c>
      <c r="O180" s="51">
        <f t="shared" si="6"/>
        <v>5</v>
      </c>
      <c r="P180" s="51"/>
      <c r="Q180" s="51"/>
      <c r="R180" s="51"/>
      <c r="S180" s="51"/>
      <c r="T180" s="51"/>
      <c r="U180" s="51"/>
      <c r="V180" s="9" t="s">
        <v>68</v>
      </c>
      <c r="W180" s="9" t="s">
        <v>63</v>
      </c>
      <c r="X180" s="9" t="s">
        <v>307</v>
      </c>
      <c r="Y180" s="9" t="s">
        <v>741</v>
      </c>
      <c r="Z180" s="9" t="s">
        <v>299</v>
      </c>
      <c r="AA180" s="9" t="s">
        <v>299</v>
      </c>
      <c r="AB180" s="9" t="s">
        <v>571</v>
      </c>
      <c r="AC180" s="88" t="s">
        <v>278</v>
      </c>
      <c r="AD180" s="8" t="s">
        <v>117</v>
      </c>
      <c r="AE180" s="8"/>
      <c r="AF180" s="8"/>
    </row>
    <row r="181" spans="1:32" ht="63.75">
      <c r="A181" s="16">
        <v>226</v>
      </c>
      <c r="B181" s="10" t="s">
        <v>194</v>
      </c>
      <c r="C181" s="11" t="s">
        <v>191</v>
      </c>
      <c r="D181" s="22" t="s">
        <v>238</v>
      </c>
      <c r="E181" s="11" t="s">
        <v>239</v>
      </c>
      <c r="F181" s="11" t="s">
        <v>198</v>
      </c>
      <c r="G181" s="37" t="s">
        <v>237</v>
      </c>
      <c r="H181" s="139" t="s">
        <v>50</v>
      </c>
      <c r="I181" s="117" t="s">
        <v>195</v>
      </c>
      <c r="J181" s="12">
        <v>32.6</v>
      </c>
      <c r="K181" s="226">
        <v>45854182.041355886</v>
      </c>
      <c r="L181" s="134" t="s">
        <v>723</v>
      </c>
      <c r="M181" s="134" t="s">
        <v>723</v>
      </c>
      <c r="N181" s="51">
        <v>0</v>
      </c>
      <c r="O181" s="51">
        <f t="shared" si="6"/>
        <v>0</v>
      </c>
      <c r="P181" s="51"/>
      <c r="Q181" s="51"/>
      <c r="R181" s="51"/>
      <c r="S181" s="51"/>
      <c r="T181" s="51"/>
      <c r="U181" s="51"/>
      <c r="V181" s="9" t="s">
        <v>94</v>
      </c>
      <c r="W181" s="9" t="s">
        <v>43</v>
      </c>
      <c r="X181" s="9" t="s">
        <v>311</v>
      </c>
      <c r="Y181" s="9" t="s">
        <v>741</v>
      </c>
      <c r="Z181" s="9" t="s">
        <v>299</v>
      </c>
      <c r="AA181" s="9" t="s">
        <v>299</v>
      </c>
      <c r="AB181" s="9" t="s">
        <v>571</v>
      </c>
      <c r="AC181" s="88" t="s">
        <v>278</v>
      </c>
      <c r="AD181" s="8" t="s">
        <v>117</v>
      </c>
      <c r="AE181" s="8"/>
      <c r="AF181" s="8" t="s">
        <v>313</v>
      </c>
    </row>
    <row r="182" spans="1:32" ht="63.75">
      <c r="A182" s="16">
        <v>229</v>
      </c>
      <c r="B182" s="10" t="s">
        <v>194</v>
      </c>
      <c r="C182" s="11" t="s">
        <v>191</v>
      </c>
      <c r="D182" s="33" t="s">
        <v>133</v>
      </c>
      <c r="E182" s="11" t="s">
        <v>173</v>
      </c>
      <c r="F182" s="11" t="s">
        <v>198</v>
      </c>
      <c r="G182" s="37" t="s">
        <v>134</v>
      </c>
      <c r="H182" s="37" t="s">
        <v>135</v>
      </c>
      <c r="I182" s="124" t="s">
        <v>195</v>
      </c>
      <c r="J182" s="45">
        <v>36.3</v>
      </c>
      <c r="K182" s="94">
        <v>50485677.08128699</v>
      </c>
      <c r="L182" s="134">
        <v>3241113092.611</v>
      </c>
      <c r="M182" s="134">
        <v>26624317.967</v>
      </c>
      <c r="N182" s="51">
        <v>1877.54</v>
      </c>
      <c r="O182" s="51">
        <f t="shared" si="6"/>
        <v>12.516933333333332</v>
      </c>
      <c r="P182" s="51"/>
      <c r="Q182" s="51"/>
      <c r="R182" s="51"/>
      <c r="S182" s="51"/>
      <c r="T182" s="51"/>
      <c r="U182" s="51"/>
      <c r="V182" s="9" t="s">
        <v>94</v>
      </c>
      <c r="W182" s="9" t="s">
        <v>43</v>
      </c>
      <c r="X182" s="9" t="s">
        <v>311</v>
      </c>
      <c r="Y182" s="9" t="s">
        <v>741</v>
      </c>
      <c r="Z182" s="9" t="s">
        <v>299</v>
      </c>
      <c r="AA182" s="9" t="s">
        <v>299</v>
      </c>
      <c r="AB182" s="9" t="s">
        <v>571</v>
      </c>
      <c r="AC182" s="88" t="s">
        <v>278</v>
      </c>
      <c r="AD182" s="8" t="s">
        <v>117</v>
      </c>
      <c r="AE182" s="8"/>
      <c r="AF182" s="8"/>
    </row>
    <row r="183" spans="1:32" ht="63.75">
      <c r="A183" s="16">
        <v>230</v>
      </c>
      <c r="B183" s="10" t="s">
        <v>194</v>
      </c>
      <c r="C183" s="11" t="s">
        <v>188</v>
      </c>
      <c r="D183" s="33"/>
      <c r="E183" s="11" t="s">
        <v>606</v>
      </c>
      <c r="F183" s="11" t="s">
        <v>223</v>
      </c>
      <c r="G183" s="37"/>
      <c r="H183" s="37"/>
      <c r="I183" s="128"/>
      <c r="J183" s="45"/>
      <c r="K183" s="298"/>
      <c r="L183" s="56"/>
      <c r="M183" s="56"/>
      <c r="N183" s="51">
        <v>50</v>
      </c>
      <c r="O183" s="51">
        <f t="shared" si="6"/>
        <v>0.3333333333333333</v>
      </c>
      <c r="P183" s="51"/>
      <c r="Q183" s="51"/>
      <c r="R183" s="51"/>
      <c r="S183" s="51"/>
      <c r="T183" s="51"/>
      <c r="U183" s="51"/>
      <c r="V183" s="9" t="s">
        <v>68</v>
      </c>
      <c r="W183" s="9" t="s">
        <v>63</v>
      </c>
      <c r="X183" s="9" t="s">
        <v>307</v>
      </c>
      <c r="Y183" s="9" t="s">
        <v>741</v>
      </c>
      <c r="Z183" s="9" t="s">
        <v>300</v>
      </c>
      <c r="AA183" s="9" t="s">
        <v>300</v>
      </c>
      <c r="AB183" s="9" t="s">
        <v>571</v>
      </c>
      <c r="AC183" s="88" t="s">
        <v>278</v>
      </c>
      <c r="AD183" s="8" t="s">
        <v>117</v>
      </c>
      <c r="AE183" s="8"/>
      <c r="AF183" s="8"/>
    </row>
    <row r="184" spans="1:32" ht="63.75">
      <c r="A184" s="149">
        <v>233</v>
      </c>
      <c r="B184" s="150" t="s">
        <v>194</v>
      </c>
      <c r="C184" s="151" t="s">
        <v>191</v>
      </c>
      <c r="D184" s="180" t="s">
        <v>56</v>
      </c>
      <c r="E184" s="181" t="s">
        <v>84</v>
      </c>
      <c r="F184" s="144" t="s">
        <v>214</v>
      </c>
      <c r="G184" s="153" t="s">
        <v>174</v>
      </c>
      <c r="H184" s="153" t="s">
        <v>830</v>
      </c>
      <c r="I184" s="167" t="s">
        <v>195</v>
      </c>
      <c r="J184" s="178">
        <v>13.4</v>
      </c>
      <c r="K184" s="164">
        <v>18636586.030006766</v>
      </c>
      <c r="L184" s="155">
        <v>95534451.055</v>
      </c>
      <c r="M184" s="155">
        <v>784773.48</v>
      </c>
      <c r="N184" s="89">
        <v>0</v>
      </c>
      <c r="O184" s="51">
        <f t="shared" si="6"/>
        <v>0</v>
      </c>
      <c r="P184" s="227">
        <v>-32014.538</v>
      </c>
      <c r="Q184" s="227" t="s">
        <v>723</v>
      </c>
      <c r="R184" s="227">
        <f>SUM(P184:Q184)</f>
        <v>-32014.538</v>
      </c>
      <c r="S184" s="230">
        <v>-5107119.104</v>
      </c>
      <c r="T184" s="230" t="s">
        <v>723</v>
      </c>
      <c r="U184" s="231">
        <f>SUM(S184:T184)</f>
        <v>-5107119.104</v>
      </c>
      <c r="V184" s="88" t="s">
        <v>94</v>
      </c>
      <c r="W184" s="88" t="s">
        <v>43</v>
      </c>
      <c r="X184" s="88" t="s">
        <v>311</v>
      </c>
      <c r="Y184" s="88" t="s">
        <v>741</v>
      </c>
      <c r="Z184" s="88" t="s">
        <v>299</v>
      </c>
      <c r="AA184" s="88" t="s">
        <v>299</v>
      </c>
      <c r="AB184" s="9" t="s">
        <v>571</v>
      </c>
      <c r="AC184" s="88" t="s">
        <v>278</v>
      </c>
      <c r="AD184" s="8" t="s">
        <v>117</v>
      </c>
      <c r="AE184" s="144"/>
      <c r="AF184" s="8"/>
    </row>
    <row r="185" spans="1:32" ht="63.75">
      <c r="A185" s="16">
        <v>237</v>
      </c>
      <c r="B185" s="10" t="s">
        <v>194</v>
      </c>
      <c r="C185" s="11" t="s">
        <v>191</v>
      </c>
      <c r="D185" s="42" t="s">
        <v>343</v>
      </c>
      <c r="E185" s="43" t="s">
        <v>344</v>
      </c>
      <c r="F185" s="11" t="s">
        <v>214</v>
      </c>
      <c r="G185" s="37" t="s">
        <v>342</v>
      </c>
      <c r="H185" s="37" t="s">
        <v>345</v>
      </c>
      <c r="I185" s="117" t="s">
        <v>190</v>
      </c>
      <c r="J185" s="48">
        <v>100</v>
      </c>
      <c r="K185" s="134">
        <v>100000000</v>
      </c>
      <c r="L185" s="134">
        <v>10884064636.257</v>
      </c>
      <c r="M185" s="134">
        <v>89407802</v>
      </c>
      <c r="N185" s="51">
        <v>3200</v>
      </c>
      <c r="O185" s="51">
        <f t="shared" si="6"/>
        <v>21.333333333333332</v>
      </c>
      <c r="P185" s="227" t="s">
        <v>723</v>
      </c>
      <c r="Q185" s="227">
        <v>16000000</v>
      </c>
      <c r="R185" s="227">
        <f>SUM(P185:Q185)</f>
        <v>16000000</v>
      </c>
      <c r="S185" s="230" t="s">
        <v>723</v>
      </c>
      <c r="T185" s="230">
        <v>2554800470.08</v>
      </c>
      <c r="U185" s="231">
        <f>SUM(S185:T185)</f>
        <v>2554800470.08</v>
      </c>
      <c r="V185" s="9" t="s">
        <v>68</v>
      </c>
      <c r="W185" s="9" t="s">
        <v>63</v>
      </c>
      <c r="X185" s="9" t="s">
        <v>307</v>
      </c>
      <c r="Y185" s="88" t="s">
        <v>741</v>
      </c>
      <c r="Z185" s="9" t="s">
        <v>299</v>
      </c>
      <c r="AA185" s="9" t="s">
        <v>299</v>
      </c>
      <c r="AB185" s="9" t="s">
        <v>571</v>
      </c>
      <c r="AC185" s="88" t="s">
        <v>278</v>
      </c>
      <c r="AD185" s="8" t="s">
        <v>117</v>
      </c>
      <c r="AE185" s="8"/>
      <c r="AF185" s="8"/>
    </row>
    <row r="186" spans="1:32" ht="63.75">
      <c r="A186" s="16">
        <v>239</v>
      </c>
      <c r="B186" s="10" t="s">
        <v>194</v>
      </c>
      <c r="C186" s="11" t="s">
        <v>191</v>
      </c>
      <c r="D186" s="42" t="s">
        <v>498</v>
      </c>
      <c r="E186" s="224" t="s">
        <v>411</v>
      </c>
      <c r="F186" s="250" t="s">
        <v>214</v>
      </c>
      <c r="G186" s="139" t="s">
        <v>501</v>
      </c>
      <c r="H186" s="139" t="s">
        <v>502</v>
      </c>
      <c r="I186" s="117" t="s">
        <v>195</v>
      </c>
      <c r="J186" s="79">
        <v>62.8</v>
      </c>
      <c r="K186" s="94">
        <v>87341612.14062873</v>
      </c>
      <c r="L186" s="134">
        <v>9315175872.18</v>
      </c>
      <c r="M186" s="134">
        <v>76520071.114</v>
      </c>
      <c r="N186" s="51">
        <v>4693.73</v>
      </c>
      <c r="O186" s="51">
        <f t="shared" si="6"/>
        <v>31.29153333333333</v>
      </c>
      <c r="P186" s="227" t="s">
        <v>723</v>
      </c>
      <c r="Q186" s="227">
        <v>5000000.014</v>
      </c>
      <c r="R186" s="227">
        <f>SUM(P186:Q186)</f>
        <v>5000000.014</v>
      </c>
      <c r="S186" s="230" t="s">
        <v>723</v>
      </c>
      <c r="T186" s="230">
        <v>797749709.789</v>
      </c>
      <c r="U186" s="231">
        <f>SUM(S186:T186)</f>
        <v>797749709.789</v>
      </c>
      <c r="V186" s="9" t="s">
        <v>68</v>
      </c>
      <c r="W186" s="9" t="s">
        <v>63</v>
      </c>
      <c r="X186" s="9" t="s">
        <v>307</v>
      </c>
      <c r="Y186" s="88" t="s">
        <v>741</v>
      </c>
      <c r="Z186" s="9" t="s">
        <v>299</v>
      </c>
      <c r="AA186" s="9" t="s">
        <v>299</v>
      </c>
      <c r="AB186" s="9" t="s">
        <v>571</v>
      </c>
      <c r="AC186" s="88" t="s">
        <v>278</v>
      </c>
      <c r="AD186" s="8" t="s">
        <v>117</v>
      </c>
      <c r="AE186" s="8"/>
      <c r="AF186" s="8"/>
    </row>
    <row r="187" spans="1:32" ht="63.75">
      <c r="A187" s="16">
        <v>240</v>
      </c>
      <c r="B187" s="10" t="s">
        <v>194</v>
      </c>
      <c r="C187" s="11" t="s">
        <v>191</v>
      </c>
      <c r="D187" s="42">
        <v>5584</v>
      </c>
      <c r="E187" s="43" t="s">
        <v>445</v>
      </c>
      <c r="F187" s="11" t="s">
        <v>214</v>
      </c>
      <c r="G187" s="37" t="s">
        <v>446</v>
      </c>
      <c r="H187" s="37" t="s">
        <v>447</v>
      </c>
      <c r="I187" s="117" t="s">
        <v>190</v>
      </c>
      <c r="J187" s="12">
        <v>50</v>
      </c>
      <c r="K187" s="134">
        <v>47682723.04300504</v>
      </c>
      <c r="L187" s="134">
        <v>2155476559.868</v>
      </c>
      <c r="M187" s="134">
        <v>17706291.53</v>
      </c>
      <c r="N187" s="51">
        <v>825</v>
      </c>
      <c r="O187" s="51">
        <f t="shared" si="6"/>
        <v>5.5</v>
      </c>
      <c r="P187" s="51"/>
      <c r="Q187" s="51"/>
      <c r="R187" s="51"/>
      <c r="S187" s="51"/>
      <c r="T187" s="51"/>
      <c r="U187" s="51"/>
      <c r="V187" s="13" t="s">
        <v>94</v>
      </c>
      <c r="W187" s="9" t="s">
        <v>43</v>
      </c>
      <c r="X187" s="9" t="s">
        <v>311</v>
      </c>
      <c r="Y187" s="9" t="s">
        <v>741</v>
      </c>
      <c r="Z187" s="9" t="s">
        <v>299</v>
      </c>
      <c r="AA187" s="9" t="s">
        <v>299</v>
      </c>
      <c r="AB187" s="9" t="s">
        <v>571</v>
      </c>
      <c r="AC187" s="88" t="s">
        <v>278</v>
      </c>
      <c r="AD187" s="8" t="s">
        <v>117</v>
      </c>
      <c r="AE187" s="8"/>
      <c r="AF187" s="8"/>
    </row>
    <row r="188" spans="1:32" ht="63.75">
      <c r="A188" s="16">
        <v>243</v>
      </c>
      <c r="B188" s="10" t="s">
        <v>194</v>
      </c>
      <c r="C188" s="11" t="s">
        <v>191</v>
      </c>
      <c r="D188" s="42" t="s">
        <v>323</v>
      </c>
      <c r="E188" s="11" t="s">
        <v>425</v>
      </c>
      <c r="F188" s="11" t="s">
        <v>633</v>
      </c>
      <c r="G188" s="37" t="s">
        <v>324</v>
      </c>
      <c r="H188" s="37" t="s">
        <v>325</v>
      </c>
      <c r="I188" s="118" t="s">
        <v>195</v>
      </c>
      <c r="J188" s="48">
        <v>25.1</v>
      </c>
      <c r="K188" s="94">
        <v>34908829.0562067</v>
      </c>
      <c r="L188" s="134">
        <v>3978862080.454</v>
      </c>
      <c r="M188" s="134">
        <v>32684601.292</v>
      </c>
      <c r="N188" s="51">
        <v>200</v>
      </c>
      <c r="O188" s="51">
        <f t="shared" si="6"/>
        <v>1.3333333333333333</v>
      </c>
      <c r="P188" s="240"/>
      <c r="Q188" s="240"/>
      <c r="R188" s="240"/>
      <c r="S188" s="240"/>
      <c r="T188" s="240"/>
      <c r="U188" s="240"/>
      <c r="V188" s="9" t="s">
        <v>68</v>
      </c>
      <c r="W188" s="9" t="s">
        <v>63</v>
      </c>
      <c r="X188" s="9" t="s">
        <v>307</v>
      </c>
      <c r="Y188" s="9" t="s">
        <v>741</v>
      </c>
      <c r="Z188" s="9" t="s">
        <v>300</v>
      </c>
      <c r="AA188" s="9" t="s">
        <v>300</v>
      </c>
      <c r="AB188" s="9" t="s">
        <v>571</v>
      </c>
      <c r="AC188" s="88" t="s">
        <v>278</v>
      </c>
      <c r="AD188" s="8" t="s">
        <v>117</v>
      </c>
      <c r="AE188" s="8"/>
      <c r="AF188" s="8"/>
    </row>
    <row r="189" spans="1:32" ht="63.75">
      <c r="A189" s="16"/>
      <c r="B189" s="10" t="s">
        <v>194</v>
      </c>
      <c r="C189" s="11" t="s">
        <v>191</v>
      </c>
      <c r="D189" s="42"/>
      <c r="E189" s="189" t="s">
        <v>877</v>
      </c>
      <c r="F189" s="11" t="s">
        <v>59</v>
      </c>
      <c r="G189" s="198"/>
      <c r="H189" s="198"/>
      <c r="I189" s="117"/>
      <c r="J189" s="58"/>
      <c r="K189" s="58"/>
      <c r="L189" s="58"/>
      <c r="M189" s="58"/>
      <c r="N189" s="51">
        <v>4500</v>
      </c>
      <c r="O189" s="51">
        <f t="shared" si="6"/>
        <v>30</v>
      </c>
      <c r="P189" s="240"/>
      <c r="Q189" s="240"/>
      <c r="R189" s="240"/>
      <c r="S189" s="240"/>
      <c r="T189" s="240"/>
      <c r="U189" s="240"/>
      <c r="V189" s="13" t="s">
        <v>94</v>
      </c>
      <c r="W189" s="9" t="s">
        <v>43</v>
      </c>
      <c r="X189" s="9" t="s">
        <v>311</v>
      </c>
      <c r="Y189" s="9" t="s">
        <v>741</v>
      </c>
      <c r="Z189" s="9"/>
      <c r="AA189" s="9" t="s">
        <v>300</v>
      </c>
      <c r="AB189" s="9" t="s">
        <v>571</v>
      </c>
      <c r="AC189" s="9" t="s">
        <v>278</v>
      </c>
      <c r="AD189" s="8" t="s">
        <v>117</v>
      </c>
      <c r="AE189" s="189" t="s">
        <v>871</v>
      </c>
      <c r="AF189" s="8"/>
    </row>
    <row r="190" spans="1:32" ht="81">
      <c r="A190" s="16"/>
      <c r="B190" s="10" t="s">
        <v>194</v>
      </c>
      <c r="C190" s="11" t="s">
        <v>191</v>
      </c>
      <c r="D190" s="42"/>
      <c r="E190" s="110" t="s">
        <v>881</v>
      </c>
      <c r="F190" s="11" t="s">
        <v>223</v>
      </c>
      <c r="G190" s="136"/>
      <c r="H190" s="136"/>
      <c r="I190" s="284"/>
      <c r="J190" s="134"/>
      <c r="K190" s="134"/>
      <c r="L190" s="134"/>
      <c r="M190" s="134"/>
      <c r="N190" s="51">
        <v>5250</v>
      </c>
      <c r="O190" s="51">
        <f t="shared" si="6"/>
        <v>35</v>
      </c>
      <c r="P190" s="240"/>
      <c r="Q190" s="240"/>
      <c r="R190" s="240"/>
      <c r="S190" s="240"/>
      <c r="T190" s="240"/>
      <c r="U190" s="240"/>
      <c r="V190" s="13" t="s">
        <v>94</v>
      </c>
      <c r="W190" s="9" t="s">
        <v>43</v>
      </c>
      <c r="X190" s="9" t="s">
        <v>311</v>
      </c>
      <c r="Y190" s="9" t="s">
        <v>741</v>
      </c>
      <c r="Z190" s="9"/>
      <c r="AA190" s="9" t="s">
        <v>300</v>
      </c>
      <c r="AB190" s="9" t="s">
        <v>571</v>
      </c>
      <c r="AC190" s="88" t="s">
        <v>278</v>
      </c>
      <c r="AD190" s="8" t="s">
        <v>117</v>
      </c>
      <c r="AE190" s="110" t="s">
        <v>882</v>
      </c>
      <c r="AF190" s="8"/>
    </row>
    <row r="191" spans="1:32" ht="63.75">
      <c r="A191" s="16"/>
      <c r="B191" s="10" t="s">
        <v>194</v>
      </c>
      <c r="C191" s="11" t="s">
        <v>191</v>
      </c>
      <c r="D191" s="42"/>
      <c r="E191" s="189" t="s">
        <v>883</v>
      </c>
      <c r="F191" s="11" t="s">
        <v>198</v>
      </c>
      <c r="G191" s="198"/>
      <c r="H191" s="198"/>
      <c r="I191" s="105"/>
      <c r="J191" s="58"/>
      <c r="K191" s="58"/>
      <c r="L191" s="58"/>
      <c r="M191" s="58"/>
      <c r="N191" s="8">
        <v>300</v>
      </c>
      <c r="O191" s="51">
        <f t="shared" si="6"/>
        <v>2</v>
      </c>
      <c r="P191" s="51"/>
      <c r="Q191" s="51"/>
      <c r="R191" s="51"/>
      <c r="S191" s="51"/>
      <c r="T191" s="51"/>
      <c r="U191" s="51"/>
      <c r="V191" s="13" t="s">
        <v>94</v>
      </c>
      <c r="W191" s="9" t="s">
        <v>43</v>
      </c>
      <c r="X191" s="9" t="s">
        <v>311</v>
      </c>
      <c r="Y191" s="9" t="s">
        <v>741</v>
      </c>
      <c r="Z191" s="9"/>
      <c r="AA191" s="9" t="s">
        <v>299</v>
      </c>
      <c r="AB191" s="9" t="s">
        <v>571</v>
      </c>
      <c r="AC191" s="9" t="s">
        <v>278</v>
      </c>
      <c r="AD191" s="8" t="s">
        <v>117</v>
      </c>
      <c r="AE191" s="189"/>
      <c r="AF191" s="8"/>
    </row>
    <row r="192" spans="1:32" ht="63.75">
      <c r="A192" s="16">
        <v>247</v>
      </c>
      <c r="B192" s="10" t="s">
        <v>193</v>
      </c>
      <c r="C192" s="11" t="s">
        <v>188</v>
      </c>
      <c r="D192" s="35" t="s">
        <v>441</v>
      </c>
      <c r="E192" s="41" t="s">
        <v>315</v>
      </c>
      <c r="F192" s="11" t="s">
        <v>626</v>
      </c>
      <c r="G192" s="37" t="s">
        <v>442</v>
      </c>
      <c r="H192" s="37" t="s">
        <v>443</v>
      </c>
      <c r="I192" s="117" t="s">
        <v>190</v>
      </c>
      <c r="J192" s="12">
        <v>0.27</v>
      </c>
      <c r="K192" s="12">
        <v>0.27</v>
      </c>
      <c r="L192" s="12"/>
      <c r="M192" s="12"/>
      <c r="N192" s="51">
        <v>19.5</v>
      </c>
      <c r="O192" s="51">
        <f t="shared" si="6"/>
        <v>0.13</v>
      </c>
      <c r="P192" s="240"/>
      <c r="Q192" s="240"/>
      <c r="R192" s="240"/>
      <c r="S192" s="240"/>
      <c r="T192" s="240"/>
      <c r="U192" s="240"/>
      <c r="V192" s="13" t="s">
        <v>68</v>
      </c>
      <c r="W192" s="9" t="s">
        <v>63</v>
      </c>
      <c r="X192" s="9" t="s">
        <v>307</v>
      </c>
      <c r="Y192" s="9" t="s">
        <v>741</v>
      </c>
      <c r="Z192" s="9" t="s">
        <v>300</v>
      </c>
      <c r="AA192" s="9" t="s">
        <v>300</v>
      </c>
      <c r="AB192" s="9" t="s">
        <v>147</v>
      </c>
      <c r="AC192" s="88" t="s">
        <v>278</v>
      </c>
      <c r="AD192" s="8" t="s">
        <v>117</v>
      </c>
      <c r="AE192" s="8"/>
      <c r="AF192" s="8"/>
    </row>
    <row r="193" spans="1:32" ht="63.75">
      <c r="A193" s="16">
        <v>262</v>
      </c>
      <c r="B193" s="10" t="s">
        <v>89</v>
      </c>
      <c r="C193" s="11" t="s">
        <v>188</v>
      </c>
      <c r="D193" s="74">
        <v>1560200</v>
      </c>
      <c r="E193" s="11" t="s">
        <v>139</v>
      </c>
      <c r="F193" s="11" t="s">
        <v>626</v>
      </c>
      <c r="G193" s="136" t="s">
        <v>949</v>
      </c>
      <c r="H193" s="136" t="s">
        <v>143</v>
      </c>
      <c r="I193" s="282" t="s">
        <v>76</v>
      </c>
      <c r="J193" s="45">
        <v>1949</v>
      </c>
      <c r="K193" s="134">
        <v>17620468.331203833</v>
      </c>
      <c r="L193" s="134">
        <v>1814855106.168</v>
      </c>
      <c r="M193" s="134">
        <v>14908236.161</v>
      </c>
      <c r="N193" s="51">
        <v>130</v>
      </c>
      <c r="O193" s="51">
        <f t="shared" si="6"/>
        <v>0.8666666666666667</v>
      </c>
      <c r="P193" s="240"/>
      <c r="Q193" s="240"/>
      <c r="R193" s="240"/>
      <c r="S193" s="240"/>
      <c r="T193" s="240"/>
      <c r="U193" s="240"/>
      <c r="V193" s="9" t="s">
        <v>68</v>
      </c>
      <c r="W193" s="9" t="s">
        <v>63</v>
      </c>
      <c r="X193" s="9" t="s">
        <v>307</v>
      </c>
      <c r="Y193" s="9" t="s">
        <v>741</v>
      </c>
      <c r="Z193" s="9" t="s">
        <v>300</v>
      </c>
      <c r="AA193" s="9" t="s">
        <v>300</v>
      </c>
      <c r="AB193" s="9" t="s">
        <v>89</v>
      </c>
      <c r="AC193" s="9" t="s">
        <v>279</v>
      </c>
      <c r="AD193" s="8" t="s">
        <v>117</v>
      </c>
      <c r="AE193" s="8"/>
      <c r="AF193" s="8"/>
    </row>
    <row r="194" spans="1:32" ht="63.75">
      <c r="A194" s="16">
        <v>263</v>
      </c>
      <c r="B194" s="10" t="s">
        <v>89</v>
      </c>
      <c r="C194" s="11" t="s">
        <v>188</v>
      </c>
      <c r="D194" s="74">
        <v>1560200</v>
      </c>
      <c r="E194" s="250" t="s">
        <v>599</v>
      </c>
      <c r="F194" s="141" t="s">
        <v>626</v>
      </c>
      <c r="G194" s="139" t="s">
        <v>950</v>
      </c>
      <c r="H194" s="139" t="s">
        <v>951</v>
      </c>
      <c r="I194" s="282" t="s">
        <v>76</v>
      </c>
      <c r="J194" s="45">
        <v>2042</v>
      </c>
      <c r="K194" s="253"/>
      <c r="L194" s="12"/>
      <c r="M194" s="12"/>
      <c r="N194" s="51">
        <v>20</v>
      </c>
      <c r="O194" s="51">
        <f t="shared" si="6"/>
        <v>0.13333333333333333</v>
      </c>
      <c r="P194" s="227" t="s">
        <v>723</v>
      </c>
      <c r="Q194" s="227">
        <v>6531881.826</v>
      </c>
      <c r="R194" s="227">
        <f>SUM(P194:Q194)</f>
        <v>6531881.826</v>
      </c>
      <c r="S194" s="227" t="s">
        <v>723</v>
      </c>
      <c r="T194" s="227">
        <v>1044447685.617</v>
      </c>
      <c r="U194" s="231">
        <f>SUM(S194:T194)</f>
        <v>1044447685.617</v>
      </c>
      <c r="V194" s="9" t="s">
        <v>68</v>
      </c>
      <c r="W194" s="9" t="s">
        <v>63</v>
      </c>
      <c r="X194" s="9" t="s">
        <v>307</v>
      </c>
      <c r="Y194" s="9" t="s">
        <v>741</v>
      </c>
      <c r="Z194" s="9" t="s">
        <v>300</v>
      </c>
      <c r="AA194" s="9" t="s">
        <v>300</v>
      </c>
      <c r="AB194" s="9" t="s">
        <v>89</v>
      </c>
      <c r="AC194" s="9" t="s">
        <v>279</v>
      </c>
      <c r="AD194" s="8" t="s">
        <v>117</v>
      </c>
      <c r="AE194" s="8"/>
      <c r="AF194" s="8"/>
    </row>
    <row r="195" spans="1:32" ht="63.75">
      <c r="A195" s="16">
        <v>264</v>
      </c>
      <c r="B195" s="10" t="s">
        <v>89</v>
      </c>
      <c r="C195" s="11" t="s">
        <v>188</v>
      </c>
      <c r="D195" s="74">
        <v>1460510</v>
      </c>
      <c r="E195" s="11" t="s">
        <v>167</v>
      </c>
      <c r="F195" s="11" t="s">
        <v>626</v>
      </c>
      <c r="G195" s="37" t="s">
        <v>952</v>
      </c>
      <c r="H195" s="37" t="s">
        <v>384</v>
      </c>
      <c r="I195" s="73" t="s">
        <v>76</v>
      </c>
      <c r="J195" s="45">
        <v>2615</v>
      </c>
      <c r="K195" s="226">
        <v>23641623.748639315</v>
      </c>
      <c r="L195" s="134">
        <v>289452330.456</v>
      </c>
      <c r="M195" s="134">
        <v>2377723.536</v>
      </c>
      <c r="N195" s="51">
        <v>20</v>
      </c>
      <c r="O195" s="51">
        <f t="shared" si="6"/>
        <v>0.13333333333333333</v>
      </c>
      <c r="P195" s="196" t="s">
        <v>723</v>
      </c>
      <c r="Q195" s="196">
        <v>1687167.167</v>
      </c>
      <c r="R195" s="196">
        <f>SUM(P195:Q195)</f>
        <v>1687167.167</v>
      </c>
      <c r="S195" s="196" t="s">
        <v>723</v>
      </c>
      <c r="T195" s="196">
        <v>269777973.63</v>
      </c>
      <c r="U195" s="203">
        <f>SUM(S195:T195)</f>
        <v>269777973.63</v>
      </c>
      <c r="V195" s="9" t="s">
        <v>68</v>
      </c>
      <c r="W195" s="9" t="s">
        <v>63</v>
      </c>
      <c r="X195" s="9" t="s">
        <v>307</v>
      </c>
      <c r="Y195" s="9" t="s">
        <v>741</v>
      </c>
      <c r="Z195" s="9" t="s">
        <v>300</v>
      </c>
      <c r="AA195" s="9" t="s">
        <v>300</v>
      </c>
      <c r="AB195" s="9" t="s">
        <v>89</v>
      </c>
      <c r="AC195" s="9" t="s">
        <v>279</v>
      </c>
      <c r="AD195" s="8" t="s">
        <v>117</v>
      </c>
      <c r="AE195" s="8"/>
      <c r="AF195" s="8"/>
    </row>
    <row r="196" spans="1:32" ht="63.75">
      <c r="A196" s="16">
        <v>272</v>
      </c>
      <c r="B196" s="10" t="s">
        <v>89</v>
      </c>
      <c r="C196" s="11" t="s">
        <v>188</v>
      </c>
      <c r="D196" s="30">
        <v>1460600</v>
      </c>
      <c r="E196" s="11" t="s">
        <v>262</v>
      </c>
      <c r="F196" s="11" t="s">
        <v>223</v>
      </c>
      <c r="G196" s="37" t="s">
        <v>8</v>
      </c>
      <c r="H196" s="37" t="s">
        <v>392</v>
      </c>
      <c r="I196" s="9" t="s">
        <v>76</v>
      </c>
      <c r="J196" s="17">
        <v>1877</v>
      </c>
      <c r="K196" s="193">
        <v>17072172.414147075</v>
      </c>
      <c r="L196" s="134">
        <v>933291164.361</v>
      </c>
      <c r="M196" s="134">
        <v>7666576.267</v>
      </c>
      <c r="N196" s="51"/>
      <c r="O196" s="51">
        <f t="shared" si="6"/>
        <v>0</v>
      </c>
      <c r="P196" s="240"/>
      <c r="Q196" s="240"/>
      <c r="R196" s="240"/>
      <c r="S196" s="240"/>
      <c r="T196" s="240"/>
      <c r="U196" s="240"/>
      <c r="V196" s="9" t="s">
        <v>68</v>
      </c>
      <c r="W196" s="9" t="s">
        <v>63</v>
      </c>
      <c r="X196" s="9" t="s">
        <v>307</v>
      </c>
      <c r="Y196" s="9" t="s">
        <v>741</v>
      </c>
      <c r="Z196" s="9" t="s">
        <v>300</v>
      </c>
      <c r="AA196" s="9" t="s">
        <v>300</v>
      </c>
      <c r="AB196" s="9" t="s">
        <v>89</v>
      </c>
      <c r="AC196" s="9" t="s">
        <v>279</v>
      </c>
      <c r="AD196" s="8" t="s">
        <v>117</v>
      </c>
      <c r="AE196" s="8"/>
      <c r="AF196" s="8"/>
    </row>
    <row r="197" spans="1:32" ht="63.75">
      <c r="A197" s="16"/>
      <c r="B197" s="10" t="s">
        <v>90</v>
      </c>
      <c r="C197" s="11" t="s">
        <v>188</v>
      </c>
      <c r="D197" s="13"/>
      <c r="E197" s="8" t="s">
        <v>897</v>
      </c>
      <c r="F197" s="8" t="s">
        <v>896</v>
      </c>
      <c r="G197" s="37"/>
      <c r="H197" s="37"/>
      <c r="I197" s="122"/>
      <c r="J197" s="63"/>
      <c r="K197" s="134"/>
      <c r="L197" s="134"/>
      <c r="M197" s="134"/>
      <c r="N197" s="51">
        <v>35</v>
      </c>
      <c r="O197" s="51">
        <f t="shared" si="6"/>
        <v>0.23333333333333334</v>
      </c>
      <c r="P197" s="51"/>
      <c r="Q197" s="51"/>
      <c r="R197" s="51"/>
      <c r="S197" s="51"/>
      <c r="T197" s="51"/>
      <c r="U197" s="51"/>
      <c r="V197" s="13" t="s">
        <v>68</v>
      </c>
      <c r="W197" s="9" t="s">
        <v>63</v>
      </c>
      <c r="X197" s="9" t="s">
        <v>307</v>
      </c>
      <c r="Y197" s="9" t="s">
        <v>741</v>
      </c>
      <c r="Z197" s="9" t="s">
        <v>300</v>
      </c>
      <c r="AA197" s="9" t="s">
        <v>300</v>
      </c>
      <c r="AB197" s="9" t="s">
        <v>176</v>
      </c>
      <c r="AC197" s="9" t="s">
        <v>279</v>
      </c>
      <c r="AD197" s="8" t="s">
        <v>117</v>
      </c>
      <c r="AE197" s="8"/>
      <c r="AF197" s="8"/>
    </row>
    <row r="198" spans="1:32" ht="63.75">
      <c r="A198" s="16">
        <v>283</v>
      </c>
      <c r="B198" s="10" t="s">
        <v>10</v>
      </c>
      <c r="C198" s="11" t="s">
        <v>188</v>
      </c>
      <c r="D198" s="42" t="s">
        <v>713</v>
      </c>
      <c r="E198" s="41" t="s">
        <v>310</v>
      </c>
      <c r="F198" s="11" t="s">
        <v>52</v>
      </c>
      <c r="G198" s="37" t="s">
        <v>368</v>
      </c>
      <c r="H198" s="37" t="s">
        <v>135</v>
      </c>
      <c r="I198" s="117" t="s">
        <v>190</v>
      </c>
      <c r="J198" s="40">
        <v>16</v>
      </c>
      <c r="K198" s="40">
        <v>16</v>
      </c>
      <c r="L198" s="40"/>
      <c r="M198" s="40"/>
      <c r="N198" s="51">
        <v>755</v>
      </c>
      <c r="O198" s="51">
        <f t="shared" si="6"/>
        <v>5.033333333333333</v>
      </c>
      <c r="P198" s="51"/>
      <c r="Q198" s="51"/>
      <c r="R198" s="51"/>
      <c r="S198" s="51"/>
      <c r="T198" s="51"/>
      <c r="U198" s="51"/>
      <c r="V198" s="9" t="s">
        <v>68</v>
      </c>
      <c r="W198" s="9" t="s">
        <v>63</v>
      </c>
      <c r="X198" s="9" t="s">
        <v>307</v>
      </c>
      <c r="Y198" s="9" t="s">
        <v>741</v>
      </c>
      <c r="Z198" s="9" t="s">
        <v>299</v>
      </c>
      <c r="AA198" s="9" t="s">
        <v>299</v>
      </c>
      <c r="AB198" s="9" t="s">
        <v>571</v>
      </c>
      <c r="AC198" s="88" t="s">
        <v>278</v>
      </c>
      <c r="AD198" s="8" t="s">
        <v>117</v>
      </c>
      <c r="AE198" s="8"/>
      <c r="AF198" s="8"/>
    </row>
    <row r="199" spans="1:32" ht="63.75">
      <c r="A199" s="16">
        <v>287</v>
      </c>
      <c r="B199" s="10" t="s">
        <v>10</v>
      </c>
      <c r="C199" s="11" t="s">
        <v>188</v>
      </c>
      <c r="D199" s="42" t="s">
        <v>712</v>
      </c>
      <c r="E199" s="41" t="s">
        <v>409</v>
      </c>
      <c r="F199" s="11" t="s">
        <v>41</v>
      </c>
      <c r="G199" s="37" t="s">
        <v>404</v>
      </c>
      <c r="H199" s="37" t="s">
        <v>135</v>
      </c>
      <c r="I199" s="117" t="s">
        <v>190</v>
      </c>
      <c r="J199" s="40">
        <v>14</v>
      </c>
      <c r="K199" s="134">
        <v>14000000</v>
      </c>
      <c r="L199" s="134">
        <v>1614291533.541</v>
      </c>
      <c r="M199" s="134">
        <v>13260694.66</v>
      </c>
      <c r="N199" s="51">
        <v>50</v>
      </c>
      <c r="O199" s="51">
        <f t="shared" si="6"/>
        <v>0.3333333333333333</v>
      </c>
      <c r="P199" s="227">
        <v>228295.21</v>
      </c>
      <c r="Q199" s="227" t="s">
        <v>723</v>
      </c>
      <c r="R199" s="227">
        <f>SUM(P199:Q199)</f>
        <v>228295.21</v>
      </c>
      <c r="S199" s="227">
        <v>36058615.049</v>
      </c>
      <c r="T199" s="227" t="s">
        <v>723</v>
      </c>
      <c r="U199" s="231">
        <f>SUM(S199:T199)</f>
        <v>36058615.049</v>
      </c>
      <c r="V199" s="9" t="s">
        <v>68</v>
      </c>
      <c r="W199" s="9" t="s">
        <v>63</v>
      </c>
      <c r="X199" s="9" t="s">
        <v>307</v>
      </c>
      <c r="Y199" s="9" t="s">
        <v>741</v>
      </c>
      <c r="Z199" s="9" t="s">
        <v>300</v>
      </c>
      <c r="AA199" s="9" t="s">
        <v>300</v>
      </c>
      <c r="AB199" s="9" t="s">
        <v>571</v>
      </c>
      <c r="AC199" s="88" t="s">
        <v>278</v>
      </c>
      <c r="AD199" s="8" t="s">
        <v>117</v>
      </c>
      <c r="AE199" s="8"/>
      <c r="AF199" s="8"/>
    </row>
    <row r="200" spans="1:32" ht="63.75">
      <c r="A200" s="16">
        <v>290</v>
      </c>
      <c r="B200" s="10" t="s">
        <v>10</v>
      </c>
      <c r="C200" s="11" t="s">
        <v>188</v>
      </c>
      <c r="D200" s="42" t="s">
        <v>461</v>
      </c>
      <c r="E200" s="41" t="s">
        <v>316</v>
      </c>
      <c r="F200" s="8" t="s">
        <v>627</v>
      </c>
      <c r="G200" s="37" t="s">
        <v>460</v>
      </c>
      <c r="H200" s="37" t="s">
        <v>436</v>
      </c>
      <c r="I200" s="126" t="s">
        <v>190</v>
      </c>
      <c r="J200" s="82">
        <v>1526000</v>
      </c>
      <c r="K200" s="134">
        <v>1526000</v>
      </c>
      <c r="L200" s="134">
        <v>147415120.223</v>
      </c>
      <c r="M200" s="134">
        <v>1210950.35</v>
      </c>
      <c r="N200" s="51"/>
      <c r="O200" s="51">
        <f t="shared" si="6"/>
        <v>0</v>
      </c>
      <c r="P200" s="227" t="s">
        <v>723</v>
      </c>
      <c r="Q200" s="227">
        <v>59295.75</v>
      </c>
      <c r="R200" s="227">
        <f>SUM(P200:Q200)</f>
        <v>59295.75</v>
      </c>
      <c r="S200" s="227" t="s">
        <v>723</v>
      </c>
      <c r="T200" s="227">
        <v>9365759.929</v>
      </c>
      <c r="U200" s="231">
        <f>SUM(S200:T200)</f>
        <v>9365759.929</v>
      </c>
      <c r="V200" s="9" t="s">
        <v>68</v>
      </c>
      <c r="W200" s="9" t="s">
        <v>63</v>
      </c>
      <c r="X200" s="9" t="s">
        <v>307</v>
      </c>
      <c r="Y200" s="9" t="s">
        <v>741</v>
      </c>
      <c r="Z200" s="9" t="s">
        <v>300</v>
      </c>
      <c r="AA200" s="9" t="s">
        <v>300</v>
      </c>
      <c r="AB200" s="9" t="s">
        <v>571</v>
      </c>
      <c r="AC200" s="88" t="s">
        <v>278</v>
      </c>
      <c r="AD200" s="8" t="s">
        <v>117</v>
      </c>
      <c r="AE200" s="8"/>
      <c r="AF200" s="8"/>
    </row>
    <row r="201" spans="1:32" ht="63.75">
      <c r="A201" s="149">
        <v>291</v>
      </c>
      <c r="B201" s="150" t="s">
        <v>10</v>
      </c>
      <c r="C201" s="151" t="s">
        <v>188</v>
      </c>
      <c r="D201" s="169"/>
      <c r="E201" s="166" t="s">
        <v>429</v>
      </c>
      <c r="F201" s="144" t="s">
        <v>627</v>
      </c>
      <c r="G201" s="153"/>
      <c r="H201" s="153"/>
      <c r="I201" s="167"/>
      <c r="J201" s="168"/>
      <c r="K201" s="168"/>
      <c r="L201" s="168"/>
      <c r="M201" s="168"/>
      <c r="N201" s="51"/>
      <c r="O201" s="51">
        <f t="shared" si="6"/>
        <v>0</v>
      </c>
      <c r="P201" s="51"/>
      <c r="Q201" s="51"/>
      <c r="R201" s="51"/>
      <c r="S201" s="51"/>
      <c r="T201" s="51"/>
      <c r="U201" s="51"/>
      <c r="V201" s="88" t="s">
        <v>68</v>
      </c>
      <c r="W201" s="88" t="s">
        <v>63</v>
      </c>
      <c r="X201" s="88" t="s">
        <v>307</v>
      </c>
      <c r="Y201" s="88" t="s">
        <v>741</v>
      </c>
      <c r="Z201" s="88" t="s">
        <v>300</v>
      </c>
      <c r="AA201" s="88" t="s">
        <v>300</v>
      </c>
      <c r="AB201" s="9" t="s">
        <v>571</v>
      </c>
      <c r="AC201" s="88" t="s">
        <v>278</v>
      </c>
      <c r="AD201" s="8" t="s">
        <v>117</v>
      </c>
      <c r="AE201" s="144"/>
      <c r="AF201" s="8"/>
    </row>
    <row r="202" spans="1:32" ht="63.75">
      <c r="A202" s="16">
        <v>292</v>
      </c>
      <c r="B202" s="10" t="s">
        <v>10</v>
      </c>
      <c r="C202" s="11" t="s">
        <v>188</v>
      </c>
      <c r="D202" s="22" t="s">
        <v>118</v>
      </c>
      <c r="E202" s="8" t="s">
        <v>594</v>
      </c>
      <c r="F202" s="11" t="s">
        <v>256</v>
      </c>
      <c r="G202" s="37" t="s">
        <v>85</v>
      </c>
      <c r="H202" s="37" t="s">
        <v>362</v>
      </c>
      <c r="I202" s="117" t="s">
        <v>190</v>
      </c>
      <c r="J202" s="12">
        <v>19</v>
      </c>
      <c r="K202" s="12">
        <v>32</v>
      </c>
      <c r="L202" s="12"/>
      <c r="M202" s="12"/>
      <c r="N202" s="51">
        <v>620.856</v>
      </c>
      <c r="O202" s="51">
        <f t="shared" si="6"/>
        <v>4.13904</v>
      </c>
      <c r="P202" s="240"/>
      <c r="Q202" s="240"/>
      <c r="R202" s="240"/>
      <c r="S202" s="240"/>
      <c r="T202" s="240"/>
      <c r="U202" s="240"/>
      <c r="V202" s="9" t="s">
        <v>68</v>
      </c>
      <c r="W202" s="9" t="s">
        <v>63</v>
      </c>
      <c r="X202" s="9" t="s">
        <v>307</v>
      </c>
      <c r="Y202" s="9" t="s">
        <v>741</v>
      </c>
      <c r="Z202" s="9" t="s">
        <v>299</v>
      </c>
      <c r="AA202" s="9" t="s">
        <v>299</v>
      </c>
      <c r="AB202" s="9" t="s">
        <v>571</v>
      </c>
      <c r="AC202" s="88" t="s">
        <v>278</v>
      </c>
      <c r="AD202" s="8" t="s">
        <v>117</v>
      </c>
      <c r="AE202" s="8"/>
      <c r="AF202" s="8"/>
    </row>
    <row r="203" spans="1:32" ht="63.75">
      <c r="A203" s="16">
        <v>294</v>
      </c>
      <c r="B203" s="10" t="s">
        <v>10</v>
      </c>
      <c r="C203" s="11" t="s">
        <v>188</v>
      </c>
      <c r="D203" s="42">
        <v>3361</v>
      </c>
      <c r="E203" s="71" t="s">
        <v>462</v>
      </c>
      <c r="F203" s="11" t="s">
        <v>256</v>
      </c>
      <c r="G203" s="37" t="s">
        <v>463</v>
      </c>
      <c r="H203" s="37" t="s">
        <v>348</v>
      </c>
      <c r="I203" s="117" t="s">
        <v>190</v>
      </c>
      <c r="J203" s="75">
        <v>10</v>
      </c>
      <c r="K203" s="134">
        <v>10000000</v>
      </c>
      <c r="L203" s="134">
        <v>798573302.756</v>
      </c>
      <c r="M203" s="134">
        <v>6559928.31</v>
      </c>
      <c r="N203" s="51">
        <v>476</v>
      </c>
      <c r="O203" s="51">
        <f t="shared" si="6"/>
        <v>3.1733333333333333</v>
      </c>
      <c r="P203" s="51"/>
      <c r="Q203" s="51"/>
      <c r="R203" s="51"/>
      <c r="S203" s="51"/>
      <c r="T203" s="51"/>
      <c r="U203" s="51"/>
      <c r="V203" s="9" t="s">
        <v>68</v>
      </c>
      <c r="W203" s="9" t="s">
        <v>63</v>
      </c>
      <c r="X203" s="9" t="s">
        <v>307</v>
      </c>
      <c r="Y203" s="9" t="s">
        <v>741</v>
      </c>
      <c r="Z203" s="9" t="s">
        <v>299</v>
      </c>
      <c r="AA203" s="9" t="s">
        <v>299</v>
      </c>
      <c r="AB203" s="9" t="s">
        <v>571</v>
      </c>
      <c r="AC203" s="88" t="s">
        <v>278</v>
      </c>
      <c r="AD203" s="8" t="s">
        <v>117</v>
      </c>
      <c r="AE203" s="8"/>
      <c r="AF203" s="8"/>
    </row>
    <row r="204" spans="1:32" ht="63.75">
      <c r="A204" s="16">
        <v>296</v>
      </c>
      <c r="B204" s="10" t="s">
        <v>10</v>
      </c>
      <c r="C204" s="11" t="s">
        <v>188</v>
      </c>
      <c r="D204" s="42" t="s">
        <v>710</v>
      </c>
      <c r="E204" s="71" t="s">
        <v>711</v>
      </c>
      <c r="F204" s="71" t="s">
        <v>41</v>
      </c>
      <c r="G204" s="73" t="s">
        <v>459</v>
      </c>
      <c r="H204" s="73" t="s">
        <v>348</v>
      </c>
      <c r="I204" s="117" t="s">
        <v>190</v>
      </c>
      <c r="J204" s="94">
        <v>19000000</v>
      </c>
      <c r="K204" s="134">
        <v>19000000</v>
      </c>
      <c r="L204" s="134">
        <v>1870971056.238</v>
      </c>
      <c r="M204" s="134">
        <v>15369204</v>
      </c>
      <c r="N204" s="51">
        <v>805.69</v>
      </c>
      <c r="O204" s="51">
        <f t="shared" si="6"/>
        <v>5.371266666666667</v>
      </c>
      <c r="P204" s="51"/>
      <c r="Q204" s="51"/>
      <c r="R204" s="51"/>
      <c r="S204" s="51"/>
      <c r="T204" s="51"/>
      <c r="U204" s="51"/>
      <c r="V204" s="9" t="s">
        <v>68</v>
      </c>
      <c r="W204" s="9" t="s">
        <v>63</v>
      </c>
      <c r="X204" s="88" t="s">
        <v>307</v>
      </c>
      <c r="Y204" s="9" t="s">
        <v>741</v>
      </c>
      <c r="Z204" s="9" t="s">
        <v>300</v>
      </c>
      <c r="AA204" s="88" t="s">
        <v>300</v>
      </c>
      <c r="AB204" s="9" t="s">
        <v>571</v>
      </c>
      <c r="AC204" s="88" t="s">
        <v>278</v>
      </c>
      <c r="AD204" s="8" t="s">
        <v>117</v>
      </c>
      <c r="AE204" s="8"/>
      <c r="AF204" s="8"/>
    </row>
    <row r="205" spans="1:32" ht="63.75">
      <c r="A205" s="16">
        <v>301</v>
      </c>
      <c r="B205" s="10" t="s">
        <v>10</v>
      </c>
      <c r="C205" s="11" t="s">
        <v>188</v>
      </c>
      <c r="D205" s="13"/>
      <c r="E205" s="71" t="s">
        <v>888</v>
      </c>
      <c r="F205" s="71" t="s">
        <v>52</v>
      </c>
      <c r="G205" s="73" t="s">
        <v>715</v>
      </c>
      <c r="H205" s="73" t="s">
        <v>348</v>
      </c>
      <c r="I205" s="117" t="s">
        <v>190</v>
      </c>
      <c r="J205" s="94">
        <v>16000000</v>
      </c>
      <c r="K205" s="94">
        <v>16000000</v>
      </c>
      <c r="L205" s="58"/>
      <c r="M205" s="58"/>
      <c r="N205" s="51"/>
      <c r="O205" s="51">
        <f aca="true" t="shared" si="7" ref="O205:O223">N205/150</f>
        <v>0</v>
      </c>
      <c r="P205" s="51"/>
      <c r="Q205" s="51"/>
      <c r="R205" s="51"/>
      <c r="S205" s="51"/>
      <c r="T205" s="51"/>
      <c r="U205" s="51"/>
      <c r="V205" s="9" t="s">
        <v>68</v>
      </c>
      <c r="W205" s="9" t="s">
        <v>63</v>
      </c>
      <c r="X205" s="9" t="s">
        <v>307</v>
      </c>
      <c r="Y205" s="9" t="s">
        <v>741</v>
      </c>
      <c r="Z205" s="9" t="s">
        <v>299</v>
      </c>
      <c r="AA205" s="9" t="s">
        <v>299</v>
      </c>
      <c r="AB205" s="9" t="s">
        <v>571</v>
      </c>
      <c r="AC205" s="88" t="s">
        <v>278</v>
      </c>
      <c r="AD205" s="8" t="s">
        <v>117</v>
      </c>
      <c r="AE205" s="8"/>
      <c r="AF205" s="8"/>
    </row>
    <row r="206" spans="1:32" ht="63.75">
      <c r="A206" s="16">
        <v>302</v>
      </c>
      <c r="B206" s="10" t="s">
        <v>10</v>
      </c>
      <c r="C206" s="11" t="s">
        <v>188</v>
      </c>
      <c r="D206" s="42" t="s">
        <v>728</v>
      </c>
      <c r="E206" s="71" t="s">
        <v>729</v>
      </c>
      <c r="F206" s="71" t="s">
        <v>256</v>
      </c>
      <c r="G206" s="73" t="s">
        <v>730</v>
      </c>
      <c r="H206" s="73" t="s">
        <v>731</v>
      </c>
      <c r="I206" s="117" t="s">
        <v>190</v>
      </c>
      <c r="J206" s="94">
        <v>2850000</v>
      </c>
      <c r="K206" s="94">
        <v>2850000</v>
      </c>
      <c r="L206" s="58"/>
      <c r="M206" s="58"/>
      <c r="N206" s="51"/>
      <c r="O206" s="51">
        <f t="shared" si="7"/>
        <v>0</v>
      </c>
      <c r="P206" s="240"/>
      <c r="Q206" s="240"/>
      <c r="R206" s="240"/>
      <c r="S206" s="240"/>
      <c r="T206" s="240"/>
      <c r="U206" s="240"/>
      <c r="V206" s="9" t="s">
        <v>68</v>
      </c>
      <c r="W206" s="9" t="s">
        <v>63</v>
      </c>
      <c r="X206" s="9" t="s">
        <v>311</v>
      </c>
      <c r="Y206" s="9" t="s">
        <v>741</v>
      </c>
      <c r="Z206" s="9" t="s">
        <v>299</v>
      </c>
      <c r="AA206" s="9" t="s">
        <v>299</v>
      </c>
      <c r="AB206" s="9" t="s">
        <v>571</v>
      </c>
      <c r="AC206" s="88" t="s">
        <v>278</v>
      </c>
      <c r="AD206" s="8" t="s">
        <v>117</v>
      </c>
      <c r="AE206" s="8"/>
      <c r="AF206" s="8" t="s">
        <v>314</v>
      </c>
    </row>
    <row r="207" spans="1:32" ht="63.75">
      <c r="A207" s="16"/>
      <c r="B207" s="10" t="s">
        <v>10</v>
      </c>
      <c r="C207" s="11" t="s">
        <v>188</v>
      </c>
      <c r="D207" s="42" t="s">
        <v>902</v>
      </c>
      <c r="E207" s="71" t="s">
        <v>903</v>
      </c>
      <c r="F207" s="71" t="s">
        <v>256</v>
      </c>
      <c r="G207" s="73" t="s">
        <v>551</v>
      </c>
      <c r="H207" s="73" t="s">
        <v>904</v>
      </c>
      <c r="I207" s="117" t="s">
        <v>190</v>
      </c>
      <c r="J207" s="227">
        <v>5000000</v>
      </c>
      <c r="K207" s="227">
        <v>5000000</v>
      </c>
      <c r="L207" s="58"/>
      <c r="M207" s="58"/>
      <c r="N207" s="51"/>
      <c r="O207" s="51">
        <f t="shared" si="7"/>
        <v>0</v>
      </c>
      <c r="P207" s="196">
        <v>639177.15</v>
      </c>
      <c r="Q207" s="196" t="s">
        <v>723</v>
      </c>
      <c r="R207" s="196">
        <f>SUM(P207:Q207)</f>
        <v>639177.15</v>
      </c>
      <c r="S207" s="196">
        <v>101884768.225</v>
      </c>
      <c r="T207" s="196" t="s">
        <v>723</v>
      </c>
      <c r="U207" s="203">
        <f>SUM(S207:T207)</f>
        <v>101884768.225</v>
      </c>
      <c r="V207" s="9" t="s">
        <v>68</v>
      </c>
      <c r="W207" s="9" t="s">
        <v>63</v>
      </c>
      <c r="X207" s="9" t="s">
        <v>311</v>
      </c>
      <c r="Y207" s="9" t="s">
        <v>741</v>
      </c>
      <c r="Z207" s="9" t="s">
        <v>299</v>
      </c>
      <c r="AA207" s="9" t="s">
        <v>299</v>
      </c>
      <c r="AB207" s="9" t="s">
        <v>571</v>
      </c>
      <c r="AC207" s="88" t="s">
        <v>278</v>
      </c>
      <c r="AD207" s="8" t="s">
        <v>117</v>
      </c>
      <c r="AE207" s="8"/>
      <c r="AF207" s="8"/>
    </row>
    <row r="208" spans="1:32" s="90" customFormat="1" ht="63.75">
      <c r="A208" s="16"/>
      <c r="B208" s="10" t="s">
        <v>10</v>
      </c>
      <c r="C208" s="11" t="s">
        <v>188</v>
      </c>
      <c r="D208" s="42" t="s">
        <v>905</v>
      </c>
      <c r="E208" s="71" t="s">
        <v>906</v>
      </c>
      <c r="F208" s="71" t="s">
        <v>223</v>
      </c>
      <c r="G208" s="73" t="s">
        <v>500</v>
      </c>
      <c r="H208" s="73" t="s">
        <v>328</v>
      </c>
      <c r="I208" s="117" t="s">
        <v>190</v>
      </c>
      <c r="J208" s="94">
        <v>4900000</v>
      </c>
      <c r="K208" s="94">
        <v>4900000</v>
      </c>
      <c r="L208" s="58"/>
      <c r="M208" s="58"/>
      <c r="N208" s="51"/>
      <c r="O208" s="51">
        <f t="shared" si="7"/>
        <v>0</v>
      </c>
      <c r="P208" s="227" t="s">
        <v>723</v>
      </c>
      <c r="Q208" s="227">
        <v>3931793.65</v>
      </c>
      <c r="R208" s="227">
        <f>SUM(P208:Q208)</f>
        <v>3931793.65</v>
      </c>
      <c r="S208" s="227" t="s">
        <v>723</v>
      </c>
      <c r="T208" s="227">
        <v>630266843.519</v>
      </c>
      <c r="U208" s="231">
        <f>SUM(S208:T208)</f>
        <v>630266843.519</v>
      </c>
      <c r="V208" s="9" t="s">
        <v>68</v>
      </c>
      <c r="W208" s="9" t="s">
        <v>63</v>
      </c>
      <c r="X208" s="9" t="s">
        <v>311</v>
      </c>
      <c r="Y208" s="9" t="s">
        <v>741</v>
      </c>
      <c r="Z208" s="9" t="s">
        <v>300</v>
      </c>
      <c r="AA208" s="88" t="s">
        <v>300</v>
      </c>
      <c r="AB208" s="9" t="s">
        <v>571</v>
      </c>
      <c r="AC208" s="88" t="s">
        <v>278</v>
      </c>
      <c r="AD208" s="8" t="s">
        <v>117</v>
      </c>
      <c r="AE208" s="8"/>
      <c r="AF208" s="8"/>
    </row>
    <row r="209" spans="1:32" ht="67.5">
      <c r="A209" s="16"/>
      <c r="B209" s="10" t="s">
        <v>10</v>
      </c>
      <c r="C209" s="11" t="s">
        <v>188</v>
      </c>
      <c r="D209" s="77" t="s">
        <v>996</v>
      </c>
      <c r="E209" s="110" t="s">
        <v>878</v>
      </c>
      <c r="F209" s="11" t="s">
        <v>256</v>
      </c>
      <c r="G209" s="95" t="s">
        <v>997</v>
      </c>
      <c r="H209" s="95" t="s">
        <v>348</v>
      </c>
      <c r="I209" s="119" t="s">
        <v>190</v>
      </c>
      <c r="J209" s="94">
        <v>2000000</v>
      </c>
      <c r="K209" s="94">
        <v>2000000</v>
      </c>
      <c r="L209" s="134"/>
      <c r="M209" s="134"/>
      <c r="N209" s="51">
        <v>140</v>
      </c>
      <c r="O209" s="51">
        <f t="shared" si="7"/>
        <v>0.9333333333333333</v>
      </c>
      <c r="P209" s="227">
        <v>1950.13</v>
      </c>
      <c r="Q209" s="227">
        <v>22511.86</v>
      </c>
      <c r="R209" s="227">
        <f>SUM(P209:Q209)</f>
        <v>24461.99</v>
      </c>
      <c r="S209" s="227">
        <v>309095.52</v>
      </c>
      <c r="T209" s="227">
        <v>3594019.509</v>
      </c>
      <c r="U209" s="231">
        <f>SUM(S209:T209)</f>
        <v>3903115.029</v>
      </c>
      <c r="V209" s="9" t="s">
        <v>68</v>
      </c>
      <c r="W209" s="9" t="s">
        <v>63</v>
      </c>
      <c r="X209" s="9" t="s">
        <v>307</v>
      </c>
      <c r="Y209" s="9" t="s">
        <v>741</v>
      </c>
      <c r="Z209" s="9"/>
      <c r="AA209" s="9" t="s">
        <v>299</v>
      </c>
      <c r="AB209" s="9" t="s">
        <v>571</v>
      </c>
      <c r="AC209" s="88" t="s">
        <v>278</v>
      </c>
      <c r="AD209" s="8" t="s">
        <v>117</v>
      </c>
      <c r="AE209" s="110" t="s">
        <v>876</v>
      </c>
      <c r="AF209" s="8"/>
    </row>
    <row r="210" spans="1:32" ht="63.75">
      <c r="A210" s="16">
        <v>343</v>
      </c>
      <c r="B210" s="10" t="s">
        <v>202</v>
      </c>
      <c r="C210" s="11" t="s">
        <v>188</v>
      </c>
      <c r="D210" s="22"/>
      <c r="E210" s="43" t="s">
        <v>570</v>
      </c>
      <c r="F210" s="11" t="s">
        <v>319</v>
      </c>
      <c r="G210" s="37"/>
      <c r="H210" s="37"/>
      <c r="I210" s="117"/>
      <c r="J210" s="64"/>
      <c r="K210" s="64"/>
      <c r="L210" s="64"/>
      <c r="M210" s="64"/>
      <c r="N210" s="51">
        <v>86.007</v>
      </c>
      <c r="O210" s="51">
        <f t="shared" si="7"/>
        <v>0.57338</v>
      </c>
      <c r="P210" s="51"/>
      <c r="Q210" s="51"/>
      <c r="R210" s="51"/>
      <c r="S210" s="51"/>
      <c r="T210" s="51"/>
      <c r="U210" s="51"/>
      <c r="V210" s="9" t="s">
        <v>44</v>
      </c>
      <c r="W210" s="9" t="s">
        <v>63</v>
      </c>
      <c r="X210" s="9" t="s">
        <v>307</v>
      </c>
      <c r="Y210" s="9" t="s">
        <v>741</v>
      </c>
      <c r="Z210" s="9" t="s">
        <v>300</v>
      </c>
      <c r="AA210" s="9" t="s">
        <v>300</v>
      </c>
      <c r="AB210" s="9" t="s">
        <v>222</v>
      </c>
      <c r="AC210" s="88" t="s">
        <v>279</v>
      </c>
      <c r="AD210" s="8" t="s">
        <v>117</v>
      </c>
      <c r="AE210" s="8"/>
      <c r="AF210" s="8"/>
    </row>
    <row r="211" spans="1:32" ht="38.25">
      <c r="A211" s="16">
        <v>95</v>
      </c>
      <c r="B211" s="10" t="s">
        <v>86</v>
      </c>
      <c r="C211" s="11" t="s">
        <v>191</v>
      </c>
      <c r="D211" s="42"/>
      <c r="E211" s="43" t="s">
        <v>619</v>
      </c>
      <c r="F211" s="8" t="s">
        <v>627</v>
      </c>
      <c r="G211" s="37"/>
      <c r="H211" s="37"/>
      <c r="I211" s="117"/>
      <c r="J211" s="11"/>
      <c r="K211" s="11"/>
      <c r="L211" s="11"/>
      <c r="M211" s="11"/>
      <c r="N211" s="51"/>
      <c r="O211" s="51">
        <f t="shared" si="7"/>
        <v>0</v>
      </c>
      <c r="P211" s="51"/>
      <c r="Q211" s="51"/>
      <c r="R211" s="51"/>
      <c r="S211" s="51"/>
      <c r="T211" s="51"/>
      <c r="U211" s="51"/>
      <c r="V211" s="9" t="s">
        <v>68</v>
      </c>
      <c r="W211" s="9" t="s">
        <v>63</v>
      </c>
      <c r="X211" s="9" t="s">
        <v>307</v>
      </c>
      <c r="Y211" s="71" t="s">
        <v>747</v>
      </c>
      <c r="Z211" s="9" t="s">
        <v>300</v>
      </c>
      <c r="AA211" s="9" t="s">
        <v>300</v>
      </c>
      <c r="AB211" s="9" t="s">
        <v>86</v>
      </c>
      <c r="AC211" s="9" t="s">
        <v>279</v>
      </c>
      <c r="AD211" s="8" t="s">
        <v>117</v>
      </c>
      <c r="AE211" s="8"/>
      <c r="AF211" s="8"/>
    </row>
    <row r="212" spans="1:32" s="90" customFormat="1" ht="38.25">
      <c r="A212" s="16"/>
      <c r="B212" s="10" t="s">
        <v>887</v>
      </c>
      <c r="C212" s="11" t="s">
        <v>188</v>
      </c>
      <c r="D212" s="22"/>
      <c r="E212" s="11" t="s">
        <v>889</v>
      </c>
      <c r="F212" s="11" t="s">
        <v>52</v>
      </c>
      <c r="G212" s="37"/>
      <c r="H212" s="37"/>
      <c r="I212" s="117"/>
      <c r="J212" s="12"/>
      <c r="K212" s="56"/>
      <c r="L212" s="56"/>
      <c r="M212" s="56"/>
      <c r="N212" s="51">
        <v>171</v>
      </c>
      <c r="O212" s="51">
        <f t="shared" si="7"/>
        <v>1.14</v>
      </c>
      <c r="P212" s="51"/>
      <c r="Q212" s="51"/>
      <c r="R212" s="51"/>
      <c r="S212" s="51"/>
      <c r="T212" s="51"/>
      <c r="U212" s="51"/>
      <c r="V212" s="9" t="s">
        <v>68</v>
      </c>
      <c r="W212" s="9" t="s">
        <v>63</v>
      </c>
      <c r="X212" s="9" t="s">
        <v>307</v>
      </c>
      <c r="Y212" s="9" t="s">
        <v>747</v>
      </c>
      <c r="Z212" s="9"/>
      <c r="AA212" s="9" t="s">
        <v>299</v>
      </c>
      <c r="AB212" s="9" t="s">
        <v>222</v>
      </c>
      <c r="AC212" s="88" t="s">
        <v>279</v>
      </c>
      <c r="AD212" s="8" t="s">
        <v>117</v>
      </c>
      <c r="AE212" s="8"/>
      <c r="AF212" s="8"/>
    </row>
    <row r="213" spans="1:32" ht="38.25">
      <c r="A213" s="16"/>
      <c r="B213" s="10" t="s">
        <v>887</v>
      </c>
      <c r="C213" s="11" t="s">
        <v>188</v>
      </c>
      <c r="D213" s="22"/>
      <c r="E213" s="11" t="s">
        <v>889</v>
      </c>
      <c r="F213" s="11" t="s">
        <v>256</v>
      </c>
      <c r="G213" s="37"/>
      <c r="H213" s="37"/>
      <c r="I213" s="117"/>
      <c r="K213" s="56"/>
      <c r="L213" s="56"/>
      <c r="M213" s="56"/>
      <c r="N213" s="51">
        <v>800</v>
      </c>
      <c r="O213" s="51">
        <f t="shared" si="7"/>
        <v>5.333333333333333</v>
      </c>
      <c r="P213" s="51"/>
      <c r="Q213" s="51"/>
      <c r="R213" s="51"/>
      <c r="S213" s="51"/>
      <c r="T213" s="51"/>
      <c r="U213" s="51"/>
      <c r="V213" s="9" t="s">
        <v>68</v>
      </c>
      <c r="W213" s="9" t="s">
        <v>63</v>
      </c>
      <c r="X213" s="9" t="s">
        <v>307</v>
      </c>
      <c r="Y213" s="9" t="s">
        <v>747</v>
      </c>
      <c r="Z213" s="9"/>
      <c r="AA213" s="9" t="s">
        <v>299</v>
      </c>
      <c r="AB213" s="9" t="s">
        <v>222</v>
      </c>
      <c r="AC213" s="88" t="s">
        <v>279</v>
      </c>
      <c r="AD213" s="8" t="s">
        <v>117</v>
      </c>
      <c r="AE213" s="8"/>
      <c r="AF213" s="8"/>
    </row>
    <row r="214" spans="1:32" ht="38.25">
      <c r="A214" s="16">
        <v>151</v>
      </c>
      <c r="B214" s="10" t="s">
        <v>88</v>
      </c>
      <c r="C214" s="11" t="s">
        <v>188</v>
      </c>
      <c r="D214" s="77" t="s">
        <v>766</v>
      </c>
      <c r="E214" s="11" t="s">
        <v>396</v>
      </c>
      <c r="F214" s="11" t="s">
        <v>93</v>
      </c>
      <c r="G214" s="37" t="s">
        <v>7</v>
      </c>
      <c r="H214" s="95" t="s">
        <v>768</v>
      </c>
      <c r="I214" s="120" t="s">
        <v>204</v>
      </c>
      <c r="J214" s="12">
        <v>10</v>
      </c>
      <c r="K214" s="94">
        <v>11451999.995602433</v>
      </c>
      <c r="L214" s="12"/>
      <c r="M214" s="12"/>
      <c r="N214" s="51"/>
      <c r="O214" s="51">
        <f t="shared" si="7"/>
        <v>0</v>
      </c>
      <c r="P214" s="51"/>
      <c r="Q214" s="51"/>
      <c r="R214" s="51"/>
      <c r="S214" s="51"/>
      <c r="T214" s="51"/>
      <c r="U214" s="51"/>
      <c r="V214" s="9" t="s">
        <v>68</v>
      </c>
      <c r="W214" s="9" t="s">
        <v>63</v>
      </c>
      <c r="X214" s="9" t="s">
        <v>307</v>
      </c>
      <c r="Y214" s="105" t="s">
        <v>747</v>
      </c>
      <c r="Z214" s="9" t="s">
        <v>300</v>
      </c>
      <c r="AA214" s="9" t="s">
        <v>300</v>
      </c>
      <c r="AB214" s="9" t="s">
        <v>222</v>
      </c>
      <c r="AC214" s="88" t="s">
        <v>279</v>
      </c>
      <c r="AD214" s="8" t="s">
        <v>117</v>
      </c>
      <c r="AE214" s="8"/>
      <c r="AF214" s="8"/>
    </row>
    <row r="215" spans="1:32" ht="38.25">
      <c r="A215" s="149">
        <v>154</v>
      </c>
      <c r="B215" s="150" t="s">
        <v>88</v>
      </c>
      <c r="C215" s="151" t="s">
        <v>188</v>
      </c>
      <c r="D215" s="165"/>
      <c r="E215" s="151" t="s">
        <v>157</v>
      </c>
      <c r="F215" s="277" t="s">
        <v>256</v>
      </c>
      <c r="G215" s="153" t="s">
        <v>679</v>
      </c>
      <c r="H215" s="153" t="s">
        <v>50</v>
      </c>
      <c r="I215" s="167" t="s">
        <v>204</v>
      </c>
      <c r="J215" s="168">
        <v>10</v>
      </c>
      <c r="K215" s="155"/>
      <c r="L215" s="155"/>
      <c r="M215" s="155"/>
      <c r="N215" s="51"/>
      <c r="O215" s="51">
        <f t="shared" si="7"/>
        <v>0</v>
      </c>
      <c r="P215" s="51"/>
      <c r="Q215" s="51"/>
      <c r="R215" s="51"/>
      <c r="S215" s="51"/>
      <c r="T215" s="51"/>
      <c r="U215" s="51"/>
      <c r="V215" s="88" t="s">
        <v>68</v>
      </c>
      <c r="W215" s="88" t="s">
        <v>63</v>
      </c>
      <c r="X215" s="9" t="s">
        <v>307</v>
      </c>
      <c r="Y215" s="88" t="s">
        <v>747</v>
      </c>
      <c r="Z215" s="88" t="s">
        <v>299</v>
      </c>
      <c r="AA215" s="88" t="s">
        <v>299</v>
      </c>
      <c r="AB215" s="9" t="s">
        <v>222</v>
      </c>
      <c r="AC215" s="88" t="s">
        <v>279</v>
      </c>
      <c r="AD215" s="8" t="s">
        <v>117</v>
      </c>
      <c r="AE215" s="144"/>
      <c r="AF215" s="8"/>
    </row>
    <row r="216" spans="1:32" ht="38.25">
      <c r="A216" s="16">
        <v>155</v>
      </c>
      <c r="B216" s="10" t="s">
        <v>88</v>
      </c>
      <c r="C216" s="11" t="s">
        <v>188</v>
      </c>
      <c r="D216" s="32">
        <v>10268</v>
      </c>
      <c r="E216" s="11" t="s">
        <v>108</v>
      </c>
      <c r="F216" s="11" t="s">
        <v>256</v>
      </c>
      <c r="G216" s="37" t="s">
        <v>269</v>
      </c>
      <c r="H216" s="37" t="s">
        <v>50</v>
      </c>
      <c r="I216" s="117" t="s">
        <v>204</v>
      </c>
      <c r="J216" s="12">
        <v>9</v>
      </c>
      <c r="K216" s="94">
        <v>10306799.996042188</v>
      </c>
      <c r="L216" s="134">
        <v>759763221.794</v>
      </c>
      <c r="M216" s="134">
        <v>6241120.571</v>
      </c>
      <c r="N216" s="51">
        <v>160.715</v>
      </c>
      <c r="O216" s="51">
        <f t="shared" si="7"/>
        <v>1.0714333333333335</v>
      </c>
      <c r="P216" s="240"/>
      <c r="Q216" s="240"/>
      <c r="R216" s="240"/>
      <c r="S216" s="240"/>
      <c r="T216" s="240"/>
      <c r="U216" s="240"/>
      <c r="V216" s="9" t="s">
        <v>68</v>
      </c>
      <c r="W216" s="9" t="s">
        <v>63</v>
      </c>
      <c r="X216" s="9" t="s">
        <v>307</v>
      </c>
      <c r="Y216" s="105" t="s">
        <v>747</v>
      </c>
      <c r="Z216" s="9" t="s">
        <v>299</v>
      </c>
      <c r="AA216" s="9" t="s">
        <v>299</v>
      </c>
      <c r="AB216" s="9" t="s">
        <v>222</v>
      </c>
      <c r="AC216" s="88" t="s">
        <v>279</v>
      </c>
      <c r="AD216" s="8" t="s">
        <v>117</v>
      </c>
      <c r="AE216" s="8"/>
      <c r="AF216" s="8" t="s">
        <v>313</v>
      </c>
    </row>
    <row r="217" spans="1:32" ht="38.25">
      <c r="A217" s="16">
        <v>156</v>
      </c>
      <c r="B217" s="10" t="s">
        <v>88</v>
      </c>
      <c r="C217" s="11" t="s">
        <v>188</v>
      </c>
      <c r="D217" s="32">
        <v>10269</v>
      </c>
      <c r="E217" s="11" t="s">
        <v>691</v>
      </c>
      <c r="F217" s="11" t="s">
        <v>351</v>
      </c>
      <c r="G217" s="95" t="s">
        <v>692</v>
      </c>
      <c r="H217" s="95" t="s">
        <v>104</v>
      </c>
      <c r="I217" s="119" t="s">
        <v>204</v>
      </c>
      <c r="J217" s="94">
        <v>1000000</v>
      </c>
      <c r="K217" s="94">
        <v>1145199.9995602432</v>
      </c>
      <c r="L217" s="134">
        <v>113543435.807</v>
      </c>
      <c r="M217" s="134">
        <v>932709.366</v>
      </c>
      <c r="N217" s="51"/>
      <c r="O217" s="51">
        <f t="shared" si="7"/>
        <v>0</v>
      </c>
      <c r="P217" s="240"/>
      <c r="Q217" s="240"/>
      <c r="R217" s="240"/>
      <c r="S217" s="240"/>
      <c r="T217" s="240"/>
      <c r="U217" s="240"/>
      <c r="V217" s="9" t="s">
        <v>68</v>
      </c>
      <c r="W217" s="9" t="s">
        <v>63</v>
      </c>
      <c r="X217" s="9" t="s">
        <v>307</v>
      </c>
      <c r="Y217" s="9" t="s">
        <v>747</v>
      </c>
      <c r="Z217" s="9"/>
      <c r="AA217" s="9" t="s">
        <v>300</v>
      </c>
      <c r="AB217" s="9" t="s">
        <v>222</v>
      </c>
      <c r="AC217" s="88" t="s">
        <v>279</v>
      </c>
      <c r="AD217" s="8" t="s">
        <v>117</v>
      </c>
      <c r="AE217" s="8"/>
      <c r="AF217" s="8" t="s">
        <v>313</v>
      </c>
    </row>
    <row r="218" spans="1:32" s="90" customFormat="1" ht="38.25">
      <c r="A218" s="16">
        <v>157</v>
      </c>
      <c r="B218" s="10" t="s">
        <v>88</v>
      </c>
      <c r="C218" s="11" t="s">
        <v>188</v>
      </c>
      <c r="D218" s="32"/>
      <c r="E218" s="41" t="s">
        <v>309</v>
      </c>
      <c r="F218" s="11" t="s">
        <v>256</v>
      </c>
      <c r="G218" s="37"/>
      <c r="H218" s="37"/>
      <c r="I218" s="120"/>
      <c r="J218" s="40"/>
      <c r="K218" s="57"/>
      <c r="L218" s="57"/>
      <c r="M218" s="57"/>
      <c r="N218" s="51">
        <v>335.1</v>
      </c>
      <c r="O218" s="51">
        <f t="shared" si="7"/>
        <v>2.234</v>
      </c>
      <c r="P218" s="51"/>
      <c r="Q218" s="51"/>
      <c r="R218" s="51"/>
      <c r="S218" s="51"/>
      <c r="T218" s="51"/>
      <c r="U218" s="51"/>
      <c r="V218" s="13" t="s">
        <v>68</v>
      </c>
      <c r="W218" s="9" t="s">
        <v>63</v>
      </c>
      <c r="X218" s="9" t="s">
        <v>307</v>
      </c>
      <c r="Y218" s="9" t="s">
        <v>747</v>
      </c>
      <c r="Z218" s="9" t="s">
        <v>299</v>
      </c>
      <c r="AA218" s="9" t="s">
        <v>299</v>
      </c>
      <c r="AB218" s="9" t="s">
        <v>222</v>
      </c>
      <c r="AC218" s="88" t="s">
        <v>279</v>
      </c>
      <c r="AD218" s="8" t="s">
        <v>117</v>
      </c>
      <c r="AE218" s="8"/>
      <c r="AF218" s="144"/>
    </row>
    <row r="219" spans="1:32" ht="38.25">
      <c r="A219" s="16">
        <v>165</v>
      </c>
      <c r="B219" s="10" t="s">
        <v>88</v>
      </c>
      <c r="C219" s="11" t="s">
        <v>188</v>
      </c>
      <c r="D219" s="32" t="s">
        <v>758</v>
      </c>
      <c r="E219" s="71" t="s">
        <v>759</v>
      </c>
      <c r="F219" s="71" t="s">
        <v>319</v>
      </c>
      <c r="G219" s="95" t="s">
        <v>760</v>
      </c>
      <c r="H219" s="95" t="s">
        <v>756</v>
      </c>
      <c r="I219" s="126" t="s">
        <v>204</v>
      </c>
      <c r="J219" s="94">
        <v>5000000</v>
      </c>
      <c r="K219" s="94">
        <v>5725999.997801216</v>
      </c>
      <c r="L219" s="57"/>
      <c r="M219" s="57"/>
      <c r="N219" s="51"/>
      <c r="O219" s="51">
        <f t="shared" si="7"/>
        <v>0</v>
      </c>
      <c r="P219" s="51"/>
      <c r="Q219" s="51"/>
      <c r="R219" s="51"/>
      <c r="S219" s="51"/>
      <c r="T219" s="51"/>
      <c r="U219" s="51"/>
      <c r="V219" s="9" t="s">
        <v>68</v>
      </c>
      <c r="W219" s="9" t="s">
        <v>63</v>
      </c>
      <c r="X219" s="9" t="s">
        <v>311</v>
      </c>
      <c r="Y219" s="9" t="s">
        <v>747</v>
      </c>
      <c r="Z219" s="9"/>
      <c r="AA219" s="9" t="s">
        <v>300</v>
      </c>
      <c r="AB219" s="9" t="s">
        <v>222</v>
      </c>
      <c r="AC219" s="88" t="s">
        <v>279</v>
      </c>
      <c r="AD219" s="8" t="s">
        <v>117</v>
      </c>
      <c r="AE219" s="8"/>
      <c r="AF219" s="8"/>
    </row>
    <row r="220" spans="1:32" ht="38.25">
      <c r="A220" s="16">
        <v>170</v>
      </c>
      <c r="B220" s="10" t="s">
        <v>88</v>
      </c>
      <c r="C220" s="11" t="s">
        <v>188</v>
      </c>
      <c r="D220" s="32">
        <v>10219</v>
      </c>
      <c r="E220" s="71" t="s">
        <v>724</v>
      </c>
      <c r="F220" s="11" t="s">
        <v>256</v>
      </c>
      <c r="G220" s="97" t="s">
        <v>725</v>
      </c>
      <c r="H220" s="97" t="s">
        <v>726</v>
      </c>
      <c r="I220" s="320" t="s">
        <v>204</v>
      </c>
      <c r="J220" s="94">
        <v>6256459.41</v>
      </c>
      <c r="K220" s="193">
        <v>7164897.31358068</v>
      </c>
      <c r="L220" s="134">
        <v>90159821.105</v>
      </c>
      <c r="M220" s="134">
        <v>740623.26</v>
      </c>
      <c r="N220" s="51"/>
      <c r="O220" s="51">
        <f t="shared" si="7"/>
        <v>0</v>
      </c>
      <c r="P220" s="51"/>
      <c r="Q220" s="51"/>
      <c r="R220" s="51"/>
      <c r="S220" s="51"/>
      <c r="T220" s="51"/>
      <c r="U220" s="51"/>
      <c r="V220" s="9" t="s">
        <v>68</v>
      </c>
      <c r="W220" s="9" t="s">
        <v>63</v>
      </c>
      <c r="X220" s="9" t="s">
        <v>311</v>
      </c>
      <c r="Y220" s="9" t="s">
        <v>747</v>
      </c>
      <c r="Z220" s="9"/>
      <c r="AA220" s="9" t="s">
        <v>299</v>
      </c>
      <c r="AB220" s="9" t="s">
        <v>222</v>
      </c>
      <c r="AC220" s="88" t="s">
        <v>279</v>
      </c>
      <c r="AD220" s="8" t="s">
        <v>117</v>
      </c>
      <c r="AE220" s="8"/>
      <c r="AF220" s="8"/>
    </row>
    <row r="221" spans="1:32" ht="38.25">
      <c r="A221" s="16">
        <v>171</v>
      </c>
      <c r="B221" s="10" t="s">
        <v>88</v>
      </c>
      <c r="C221" s="11" t="s">
        <v>188</v>
      </c>
      <c r="D221" s="32">
        <v>10226</v>
      </c>
      <c r="E221" s="71" t="s">
        <v>783</v>
      </c>
      <c r="F221" s="11" t="s">
        <v>39</v>
      </c>
      <c r="G221" s="95" t="s">
        <v>689</v>
      </c>
      <c r="H221" s="95" t="s">
        <v>50</v>
      </c>
      <c r="I221" s="125" t="s">
        <v>204</v>
      </c>
      <c r="J221" s="94">
        <v>19800000</v>
      </c>
      <c r="K221" s="94">
        <v>22674959.991292816</v>
      </c>
      <c r="L221" s="66"/>
      <c r="M221" s="66"/>
      <c r="N221" s="51"/>
      <c r="O221" s="51">
        <f t="shared" si="7"/>
        <v>0</v>
      </c>
      <c r="P221" s="227">
        <v>67271.133</v>
      </c>
      <c r="Q221" s="227" t="s">
        <v>723</v>
      </c>
      <c r="R221" s="227">
        <f>SUM(P221:Q221)</f>
        <v>67271.133</v>
      </c>
      <c r="S221" s="227">
        <v>10844113.502</v>
      </c>
      <c r="T221" s="227" t="s">
        <v>723</v>
      </c>
      <c r="U221" s="231">
        <f>SUM(S221:T221)</f>
        <v>10844113.502</v>
      </c>
      <c r="V221" s="9" t="s">
        <v>71</v>
      </c>
      <c r="W221" s="9" t="s">
        <v>63</v>
      </c>
      <c r="X221" s="9" t="s">
        <v>311</v>
      </c>
      <c r="Y221" s="9" t="s">
        <v>747</v>
      </c>
      <c r="Z221" s="9"/>
      <c r="AA221" s="9" t="s">
        <v>300</v>
      </c>
      <c r="AB221" s="9" t="s">
        <v>222</v>
      </c>
      <c r="AC221" s="88" t="s">
        <v>279</v>
      </c>
      <c r="AD221" s="8" t="s">
        <v>117</v>
      </c>
      <c r="AE221" s="8"/>
      <c r="AF221" s="8"/>
    </row>
    <row r="222" spans="1:32" ht="38.25">
      <c r="A222" s="16">
        <v>172</v>
      </c>
      <c r="B222" s="10" t="s">
        <v>88</v>
      </c>
      <c r="C222" s="11" t="s">
        <v>188</v>
      </c>
      <c r="D222" s="32" t="s">
        <v>696</v>
      </c>
      <c r="E222" s="71" t="s">
        <v>784</v>
      </c>
      <c r="F222" s="11" t="s">
        <v>39</v>
      </c>
      <c r="G222" s="95" t="s">
        <v>697</v>
      </c>
      <c r="H222" s="95" t="s">
        <v>535</v>
      </c>
      <c r="I222" s="125" t="s">
        <v>204</v>
      </c>
      <c r="J222" s="94">
        <v>8000000</v>
      </c>
      <c r="K222" s="193">
        <v>9161599.996481946</v>
      </c>
      <c r="L222" s="134">
        <v>549861148.113</v>
      </c>
      <c r="M222" s="134">
        <v>4516867.393</v>
      </c>
      <c r="N222" s="51"/>
      <c r="O222" s="51">
        <f t="shared" si="7"/>
        <v>0</v>
      </c>
      <c r="P222" s="196">
        <v>73652.107</v>
      </c>
      <c r="Q222" s="196">
        <v>17162.539</v>
      </c>
      <c r="R222" s="196">
        <f>SUM(P222:Q222)</f>
        <v>90814.64600000001</v>
      </c>
      <c r="S222" s="196">
        <v>11872727.125</v>
      </c>
      <c r="T222" s="196">
        <v>2684221.887</v>
      </c>
      <c r="U222" s="203">
        <f>SUM(S222:T222)</f>
        <v>14556949.012</v>
      </c>
      <c r="V222" s="9" t="s">
        <v>68</v>
      </c>
      <c r="W222" s="9" t="s">
        <v>63</v>
      </c>
      <c r="X222" s="9" t="s">
        <v>311</v>
      </c>
      <c r="Y222" s="9" t="s">
        <v>747</v>
      </c>
      <c r="Z222" s="9"/>
      <c r="AA222" s="9" t="s">
        <v>300</v>
      </c>
      <c r="AB222" s="9" t="s">
        <v>222</v>
      </c>
      <c r="AC222" s="88" t="s">
        <v>279</v>
      </c>
      <c r="AD222" s="8" t="s">
        <v>117</v>
      </c>
      <c r="AE222" s="8"/>
      <c r="AF222" s="8"/>
    </row>
    <row r="223" spans="1:32" ht="38.25">
      <c r="A223" s="16">
        <v>174</v>
      </c>
      <c r="B223" s="10" t="s">
        <v>88</v>
      </c>
      <c r="C223" s="11" t="s">
        <v>188</v>
      </c>
      <c r="D223" s="32" t="s">
        <v>766</v>
      </c>
      <c r="E223" s="71" t="s">
        <v>767</v>
      </c>
      <c r="F223" s="11" t="s">
        <v>319</v>
      </c>
      <c r="G223" s="95" t="s">
        <v>727</v>
      </c>
      <c r="H223" s="95" t="s">
        <v>768</v>
      </c>
      <c r="I223" s="125" t="s">
        <v>204</v>
      </c>
      <c r="J223" s="79">
        <v>10</v>
      </c>
      <c r="K223" s="193">
        <v>11451999.995602433</v>
      </c>
      <c r="L223" s="134">
        <v>1311563588.358</v>
      </c>
      <c r="M223" s="134">
        <v>10773917.791</v>
      </c>
      <c r="N223" s="51">
        <v>188.714</v>
      </c>
      <c r="O223" s="51">
        <f t="shared" si="7"/>
        <v>1.2580933333333333</v>
      </c>
      <c r="P223" s="240"/>
      <c r="Q223" s="240"/>
      <c r="R223" s="240"/>
      <c r="S223" s="240"/>
      <c r="T223" s="240"/>
      <c r="U223" s="240"/>
      <c r="V223" s="9" t="s">
        <v>68</v>
      </c>
      <c r="W223" s="9" t="s">
        <v>63</v>
      </c>
      <c r="X223" s="9" t="s">
        <v>307</v>
      </c>
      <c r="Y223" s="105" t="s">
        <v>747</v>
      </c>
      <c r="Z223" s="9"/>
      <c r="AA223" s="9" t="s">
        <v>300</v>
      </c>
      <c r="AB223" s="9" t="s">
        <v>222</v>
      </c>
      <c r="AC223" s="88" t="s">
        <v>279</v>
      </c>
      <c r="AD223" s="8" t="s">
        <v>117</v>
      </c>
      <c r="AE223" s="8"/>
      <c r="AF223" s="8"/>
    </row>
    <row r="224" spans="1:32" ht="38.25">
      <c r="A224" s="16"/>
      <c r="B224" s="10" t="s">
        <v>88</v>
      </c>
      <c r="C224" s="11" t="s">
        <v>188</v>
      </c>
      <c r="D224" s="32" t="s">
        <v>1066</v>
      </c>
      <c r="E224" s="71" t="s">
        <v>1068</v>
      </c>
      <c r="F224" s="95" t="s">
        <v>727</v>
      </c>
      <c r="G224" s="97" t="s">
        <v>1067</v>
      </c>
      <c r="H224" s="96" t="s">
        <v>204</v>
      </c>
      <c r="I224" s="321">
        <v>7500000</v>
      </c>
      <c r="J224" s="79"/>
      <c r="K224" s="94"/>
      <c r="L224" s="134"/>
      <c r="M224" s="134"/>
      <c r="N224" s="51"/>
      <c r="O224" s="51"/>
      <c r="P224" s="196" t="s">
        <v>723</v>
      </c>
      <c r="Q224" s="196">
        <v>124128.443</v>
      </c>
      <c r="R224" s="196">
        <f>SUM(P224:Q224)</f>
        <v>124128.443</v>
      </c>
      <c r="S224" s="196" t="s">
        <v>723</v>
      </c>
      <c r="T224" s="196">
        <v>19413694.197</v>
      </c>
      <c r="U224" s="203">
        <f>SUM(S224:T224)</f>
        <v>19413694.197</v>
      </c>
      <c r="V224" s="9" t="s">
        <v>68</v>
      </c>
      <c r="W224" s="9" t="s">
        <v>63</v>
      </c>
      <c r="X224" s="9"/>
      <c r="Y224" s="105" t="s">
        <v>747</v>
      </c>
      <c r="Z224" s="9"/>
      <c r="AA224" s="9"/>
      <c r="AB224" s="9"/>
      <c r="AC224" s="88" t="s">
        <v>279</v>
      </c>
      <c r="AD224" s="8" t="s">
        <v>117</v>
      </c>
      <c r="AE224" s="8"/>
      <c r="AF224" s="8"/>
    </row>
    <row r="225" spans="1:32" ht="38.25">
      <c r="A225" s="16"/>
      <c r="B225" s="72" t="s">
        <v>194</v>
      </c>
      <c r="C225" s="11" t="s">
        <v>191</v>
      </c>
      <c r="D225" s="42"/>
      <c r="E225" s="71" t="s">
        <v>898</v>
      </c>
      <c r="F225" s="11" t="s">
        <v>256</v>
      </c>
      <c r="G225" s="37"/>
      <c r="H225" s="37"/>
      <c r="I225" s="117"/>
      <c r="J225" s="76"/>
      <c r="K225" s="322"/>
      <c r="L225" s="62"/>
      <c r="M225" s="62"/>
      <c r="N225" s="51">
        <v>240</v>
      </c>
      <c r="O225" s="51">
        <f aca="true" t="shared" si="8" ref="O225:O248">N225/150</f>
        <v>1.6</v>
      </c>
      <c r="P225" s="51"/>
      <c r="Q225" s="51"/>
      <c r="R225" s="51"/>
      <c r="S225" s="51"/>
      <c r="T225" s="51"/>
      <c r="U225" s="51"/>
      <c r="V225" s="9" t="s">
        <v>68</v>
      </c>
      <c r="W225" s="9" t="s">
        <v>63</v>
      </c>
      <c r="X225" s="9" t="s">
        <v>307</v>
      </c>
      <c r="Y225" s="105" t="s">
        <v>747</v>
      </c>
      <c r="Z225" s="9"/>
      <c r="AA225" s="9" t="s">
        <v>299</v>
      </c>
      <c r="AB225" s="9" t="s">
        <v>571</v>
      </c>
      <c r="AC225" s="88" t="s">
        <v>278</v>
      </c>
      <c r="AD225" s="8" t="s">
        <v>117</v>
      </c>
      <c r="AE225" s="8"/>
      <c r="AF225" s="8"/>
    </row>
    <row r="226" spans="1:32" s="90" customFormat="1" ht="38.25">
      <c r="A226" s="16">
        <v>218</v>
      </c>
      <c r="B226" s="10" t="s">
        <v>194</v>
      </c>
      <c r="C226" s="11" t="s">
        <v>191</v>
      </c>
      <c r="D226" s="42" t="s">
        <v>464</v>
      </c>
      <c r="E226" s="41" t="s">
        <v>605</v>
      </c>
      <c r="F226" s="11" t="s">
        <v>319</v>
      </c>
      <c r="G226" s="37" t="s">
        <v>367</v>
      </c>
      <c r="H226" s="37" t="s">
        <v>137</v>
      </c>
      <c r="I226" s="120" t="s">
        <v>195</v>
      </c>
      <c r="J226" s="40">
        <v>36.1</v>
      </c>
      <c r="K226" s="94">
        <v>50207519.08083913</v>
      </c>
      <c r="L226" s="134">
        <v>4726046100.404</v>
      </c>
      <c r="M226" s="134">
        <v>38822389.255</v>
      </c>
      <c r="N226" s="51">
        <v>1500</v>
      </c>
      <c r="O226" s="51">
        <f t="shared" si="8"/>
        <v>10</v>
      </c>
      <c r="P226" s="227">
        <v>6977194.63</v>
      </c>
      <c r="Q226" s="227" t="s">
        <v>723</v>
      </c>
      <c r="R226" s="227">
        <f>SUM(P226:Q226)</f>
        <v>6977194.63</v>
      </c>
      <c r="S226" s="230">
        <v>1116870467.954</v>
      </c>
      <c r="T226" s="230" t="s">
        <v>723</v>
      </c>
      <c r="U226" s="231">
        <f>SUM(S226:T226)</f>
        <v>1116870467.954</v>
      </c>
      <c r="V226" s="9" t="s">
        <v>68</v>
      </c>
      <c r="W226" s="9" t="s">
        <v>63</v>
      </c>
      <c r="X226" s="9" t="s">
        <v>307</v>
      </c>
      <c r="Y226" s="105" t="s">
        <v>747</v>
      </c>
      <c r="Z226" s="9" t="s">
        <v>300</v>
      </c>
      <c r="AA226" s="9" t="s">
        <v>300</v>
      </c>
      <c r="AB226" s="9" t="s">
        <v>571</v>
      </c>
      <c r="AC226" s="88" t="s">
        <v>278</v>
      </c>
      <c r="AD226" s="8" t="s">
        <v>117</v>
      </c>
      <c r="AE226" s="8"/>
      <c r="AF226" s="8"/>
    </row>
    <row r="227" spans="1:32" ht="38.25">
      <c r="A227" s="16">
        <v>225</v>
      </c>
      <c r="B227" s="10" t="s">
        <v>194</v>
      </c>
      <c r="C227" s="11" t="s">
        <v>191</v>
      </c>
      <c r="D227" s="22" t="s">
        <v>235</v>
      </c>
      <c r="E227" s="11" t="s">
        <v>236</v>
      </c>
      <c r="F227" s="11" t="s">
        <v>198</v>
      </c>
      <c r="G227" s="139" t="s">
        <v>237</v>
      </c>
      <c r="H227" s="139" t="s">
        <v>50</v>
      </c>
      <c r="I227" s="105" t="s">
        <v>195</v>
      </c>
      <c r="J227" s="12">
        <v>66.8</v>
      </c>
      <c r="K227" s="193">
        <v>63968316.63548538</v>
      </c>
      <c r="L227" s="134">
        <v>5678046029.552</v>
      </c>
      <c r="M227" s="134">
        <v>46642649.793</v>
      </c>
      <c r="N227" s="51">
        <v>0</v>
      </c>
      <c r="O227" s="51">
        <f t="shared" si="8"/>
        <v>0</v>
      </c>
      <c r="P227" s="51"/>
      <c r="Q227" s="51"/>
      <c r="R227" s="51"/>
      <c r="S227" s="51"/>
      <c r="T227" s="51"/>
      <c r="U227" s="51"/>
      <c r="V227" s="9" t="s">
        <v>94</v>
      </c>
      <c r="W227" s="9" t="s">
        <v>43</v>
      </c>
      <c r="X227" s="9" t="s">
        <v>311</v>
      </c>
      <c r="Y227" s="9" t="s">
        <v>747</v>
      </c>
      <c r="Z227" s="9" t="s">
        <v>299</v>
      </c>
      <c r="AA227" s="9" t="s">
        <v>299</v>
      </c>
      <c r="AB227" s="9" t="s">
        <v>571</v>
      </c>
      <c r="AC227" s="88" t="s">
        <v>278</v>
      </c>
      <c r="AD227" s="8" t="s">
        <v>117</v>
      </c>
      <c r="AE227" s="8"/>
      <c r="AF227" s="8"/>
    </row>
    <row r="228" spans="1:32" ht="38.25">
      <c r="A228" s="16">
        <v>231</v>
      </c>
      <c r="B228" s="10" t="s">
        <v>194</v>
      </c>
      <c r="C228" s="11" t="s">
        <v>191</v>
      </c>
      <c r="D228" s="33">
        <v>5536</v>
      </c>
      <c r="E228" s="11" t="s">
        <v>111</v>
      </c>
      <c r="F228" s="11" t="s">
        <v>214</v>
      </c>
      <c r="G228" s="37" t="s">
        <v>378</v>
      </c>
      <c r="H228" s="37" t="s">
        <v>305</v>
      </c>
      <c r="I228" s="125" t="s">
        <v>195</v>
      </c>
      <c r="J228" s="40">
        <v>50</v>
      </c>
      <c r="K228" s="94">
        <v>32683565.05262381</v>
      </c>
      <c r="L228" s="134">
        <v>1097826201.078</v>
      </c>
      <c r="M228" s="134">
        <v>9018159.198</v>
      </c>
      <c r="N228" s="51">
        <v>300</v>
      </c>
      <c r="O228" s="51">
        <f t="shared" si="8"/>
        <v>2</v>
      </c>
      <c r="P228" s="51"/>
      <c r="Q228" s="51"/>
      <c r="R228" s="51"/>
      <c r="S228" s="51"/>
      <c r="T228" s="51"/>
      <c r="U228" s="51"/>
      <c r="V228" s="9" t="s">
        <v>68</v>
      </c>
      <c r="W228" s="9" t="s">
        <v>63</v>
      </c>
      <c r="X228" s="9" t="s">
        <v>307</v>
      </c>
      <c r="Y228" s="9" t="s">
        <v>747</v>
      </c>
      <c r="Z228" s="9" t="s">
        <v>299</v>
      </c>
      <c r="AA228" s="9" t="s">
        <v>299</v>
      </c>
      <c r="AB228" s="9" t="s">
        <v>571</v>
      </c>
      <c r="AC228" s="88" t="s">
        <v>278</v>
      </c>
      <c r="AD228" s="8" t="s">
        <v>117</v>
      </c>
      <c r="AE228" s="8"/>
      <c r="AF228" s="8"/>
    </row>
    <row r="229" spans="1:32" ht="38.25">
      <c r="A229" s="16">
        <v>238</v>
      </c>
      <c r="B229" s="10" t="s">
        <v>194</v>
      </c>
      <c r="C229" s="11" t="s">
        <v>188</v>
      </c>
      <c r="D229" s="42"/>
      <c r="E229" s="43" t="s">
        <v>382</v>
      </c>
      <c r="F229" s="11" t="s">
        <v>214</v>
      </c>
      <c r="G229" s="37"/>
      <c r="H229" s="37"/>
      <c r="I229" s="117" t="s">
        <v>190</v>
      </c>
      <c r="J229" s="48">
        <v>18</v>
      </c>
      <c r="K229" s="48">
        <v>18</v>
      </c>
      <c r="L229" s="48"/>
      <c r="M229" s="48"/>
      <c r="N229" s="51">
        <v>700</v>
      </c>
      <c r="O229" s="51">
        <f t="shared" si="8"/>
        <v>4.666666666666667</v>
      </c>
      <c r="P229" s="51"/>
      <c r="Q229" s="51"/>
      <c r="R229" s="51"/>
      <c r="S229" s="51"/>
      <c r="T229" s="51"/>
      <c r="U229" s="51"/>
      <c r="V229" s="9" t="s">
        <v>68</v>
      </c>
      <c r="W229" s="9" t="s">
        <v>63</v>
      </c>
      <c r="X229" s="9" t="s">
        <v>307</v>
      </c>
      <c r="Y229" s="9" t="s">
        <v>747</v>
      </c>
      <c r="Z229" s="9" t="s">
        <v>299</v>
      </c>
      <c r="AA229" s="9" t="s">
        <v>299</v>
      </c>
      <c r="AB229" s="9" t="s">
        <v>571</v>
      </c>
      <c r="AC229" s="88" t="s">
        <v>278</v>
      </c>
      <c r="AD229" s="8" t="s">
        <v>117</v>
      </c>
      <c r="AE229" s="8"/>
      <c r="AF229" s="8"/>
    </row>
    <row r="230" spans="1:32" s="90" customFormat="1" ht="38.25">
      <c r="A230" s="16"/>
      <c r="B230" s="10" t="s">
        <v>194</v>
      </c>
      <c r="C230" s="11" t="s">
        <v>191</v>
      </c>
      <c r="D230" s="163" t="s">
        <v>837</v>
      </c>
      <c r="E230" s="71" t="s">
        <v>787</v>
      </c>
      <c r="F230" s="11" t="s">
        <v>214</v>
      </c>
      <c r="G230" s="139" t="s">
        <v>501</v>
      </c>
      <c r="H230" s="139" t="s">
        <v>453</v>
      </c>
      <c r="I230" s="163" t="s">
        <v>195</v>
      </c>
      <c r="J230" s="134">
        <v>45500000</v>
      </c>
      <c r="K230" s="227">
        <v>63280945.10188865</v>
      </c>
      <c r="L230" s="134">
        <v>7195691652.657</v>
      </c>
      <c r="M230" s="134">
        <v>59109440.823</v>
      </c>
      <c r="N230" s="51">
        <v>602</v>
      </c>
      <c r="O230" s="51">
        <f t="shared" si="8"/>
        <v>4.013333333333334</v>
      </c>
      <c r="P230" s="51"/>
      <c r="Q230" s="51"/>
      <c r="R230" s="51"/>
      <c r="S230" s="51"/>
      <c r="T230" s="51"/>
      <c r="U230" s="51"/>
      <c r="V230" s="9" t="s">
        <v>68</v>
      </c>
      <c r="W230" s="9" t="s">
        <v>63</v>
      </c>
      <c r="X230" s="9" t="s">
        <v>307</v>
      </c>
      <c r="Y230" s="9" t="s">
        <v>747</v>
      </c>
      <c r="Z230" s="9"/>
      <c r="AA230" s="9" t="s">
        <v>299</v>
      </c>
      <c r="AB230" s="9" t="s">
        <v>571</v>
      </c>
      <c r="AC230" s="88" t="s">
        <v>278</v>
      </c>
      <c r="AD230" s="8" t="s">
        <v>117</v>
      </c>
      <c r="AE230" s="1"/>
      <c r="AF230" s="8"/>
    </row>
    <row r="231" spans="1:32" s="90" customFormat="1" ht="51">
      <c r="A231" s="16"/>
      <c r="B231" s="10" t="s">
        <v>89</v>
      </c>
      <c r="C231" s="11" t="s">
        <v>188</v>
      </c>
      <c r="D231" s="257"/>
      <c r="E231" s="71" t="s">
        <v>850</v>
      </c>
      <c r="F231" s="11" t="s">
        <v>319</v>
      </c>
      <c r="G231" s="139"/>
      <c r="H231" s="139"/>
      <c r="I231" s="126"/>
      <c r="J231" s="78"/>
      <c r="K231" s="134"/>
      <c r="L231" s="134"/>
      <c r="M231" s="134"/>
      <c r="N231" s="51">
        <v>400</v>
      </c>
      <c r="O231" s="51">
        <f t="shared" si="8"/>
        <v>2.6666666666666665</v>
      </c>
      <c r="P231" s="51"/>
      <c r="Q231" s="51"/>
      <c r="R231" s="51"/>
      <c r="S231" s="51"/>
      <c r="T231" s="51"/>
      <c r="U231" s="51"/>
      <c r="V231" s="9" t="s">
        <v>68</v>
      </c>
      <c r="W231" s="9" t="s">
        <v>63</v>
      </c>
      <c r="X231" s="9" t="s">
        <v>307</v>
      </c>
      <c r="Y231" s="9" t="s">
        <v>747</v>
      </c>
      <c r="Z231" s="9" t="s">
        <v>300</v>
      </c>
      <c r="AA231" s="9" t="s">
        <v>300</v>
      </c>
      <c r="AB231" s="9" t="s">
        <v>89</v>
      </c>
      <c r="AC231" s="9" t="s">
        <v>279</v>
      </c>
      <c r="AD231" s="8" t="s">
        <v>117</v>
      </c>
      <c r="AE231" s="1" t="s">
        <v>851</v>
      </c>
      <c r="AF231" s="8"/>
    </row>
    <row r="232" spans="1:32" ht="38.25">
      <c r="A232" s="16">
        <v>279</v>
      </c>
      <c r="B232" s="10" t="s">
        <v>90</v>
      </c>
      <c r="C232" s="11" t="s">
        <v>191</v>
      </c>
      <c r="D232" s="13" t="s">
        <v>386</v>
      </c>
      <c r="E232" s="8" t="s">
        <v>177</v>
      </c>
      <c r="F232" s="8" t="s">
        <v>214</v>
      </c>
      <c r="G232" s="37" t="s">
        <v>387</v>
      </c>
      <c r="H232" s="37" t="s">
        <v>233</v>
      </c>
      <c r="I232" s="122" t="s">
        <v>190</v>
      </c>
      <c r="J232" s="63">
        <v>46000000</v>
      </c>
      <c r="K232" s="134">
        <v>44704189.98667066</v>
      </c>
      <c r="L232" s="134">
        <v>5322416742.168</v>
      </c>
      <c r="M232" s="134">
        <v>43721311.674</v>
      </c>
      <c r="N232" s="51">
        <v>1500</v>
      </c>
      <c r="O232" s="51">
        <f t="shared" si="8"/>
        <v>10</v>
      </c>
      <c r="P232" s="51"/>
      <c r="Q232" s="51"/>
      <c r="R232" s="51"/>
      <c r="S232" s="51"/>
      <c r="T232" s="51"/>
      <c r="U232" s="51"/>
      <c r="V232" s="13" t="s">
        <v>68</v>
      </c>
      <c r="W232" s="9" t="s">
        <v>63</v>
      </c>
      <c r="X232" s="9" t="s">
        <v>307</v>
      </c>
      <c r="Y232" s="9" t="s">
        <v>747</v>
      </c>
      <c r="Z232" s="9" t="s">
        <v>299</v>
      </c>
      <c r="AA232" s="88" t="s">
        <v>299</v>
      </c>
      <c r="AB232" s="9" t="s">
        <v>176</v>
      </c>
      <c r="AC232" s="9" t="s">
        <v>279</v>
      </c>
      <c r="AD232" s="8" t="s">
        <v>117</v>
      </c>
      <c r="AE232" s="8"/>
      <c r="AF232" s="8"/>
    </row>
    <row r="233" spans="1:32" ht="38.25">
      <c r="A233" s="16">
        <v>282</v>
      </c>
      <c r="B233" s="10" t="s">
        <v>10</v>
      </c>
      <c r="C233" s="11" t="s">
        <v>188</v>
      </c>
      <c r="D233" s="33" t="s">
        <v>115</v>
      </c>
      <c r="E233" s="11" t="s">
        <v>112</v>
      </c>
      <c r="F233" s="11" t="s">
        <v>52</v>
      </c>
      <c r="G233" s="37" t="s">
        <v>12</v>
      </c>
      <c r="H233" s="37" t="s">
        <v>50</v>
      </c>
      <c r="I233" s="117" t="s">
        <v>190</v>
      </c>
      <c r="J233" s="12">
        <v>11.71</v>
      </c>
      <c r="K233" s="134">
        <v>11710000</v>
      </c>
      <c r="L233" s="134">
        <v>740778058.702</v>
      </c>
      <c r="M233" s="134">
        <v>6085165.81</v>
      </c>
      <c r="N233" s="51">
        <v>94</v>
      </c>
      <c r="O233" s="51">
        <f t="shared" si="8"/>
        <v>0.6266666666666667</v>
      </c>
      <c r="P233" s="51"/>
      <c r="Q233" s="51"/>
      <c r="R233" s="51"/>
      <c r="S233" s="51"/>
      <c r="T233" s="51"/>
      <c r="U233" s="51"/>
      <c r="V233" s="9" t="s">
        <v>68</v>
      </c>
      <c r="W233" s="9" t="s">
        <v>63</v>
      </c>
      <c r="X233" s="9" t="s">
        <v>307</v>
      </c>
      <c r="Y233" s="9" t="s">
        <v>747</v>
      </c>
      <c r="Z233" s="9" t="s">
        <v>299</v>
      </c>
      <c r="AA233" s="9" t="s">
        <v>299</v>
      </c>
      <c r="AB233" s="9" t="s">
        <v>571</v>
      </c>
      <c r="AC233" s="88" t="s">
        <v>278</v>
      </c>
      <c r="AD233" s="8" t="s">
        <v>117</v>
      </c>
      <c r="AE233" s="8"/>
      <c r="AF233" s="8"/>
    </row>
    <row r="234" spans="1:32" ht="30.75" customHeight="1">
      <c r="A234" s="16">
        <v>285</v>
      </c>
      <c r="B234" s="10" t="s">
        <v>10</v>
      </c>
      <c r="C234" s="11" t="s">
        <v>188</v>
      </c>
      <c r="D234" s="42" t="s">
        <v>435</v>
      </c>
      <c r="E234" s="43" t="s">
        <v>399</v>
      </c>
      <c r="F234" s="11" t="s">
        <v>52</v>
      </c>
      <c r="G234" s="37" t="s">
        <v>217</v>
      </c>
      <c r="H234" s="37" t="s">
        <v>410</v>
      </c>
      <c r="I234" s="117" t="s">
        <v>190</v>
      </c>
      <c r="J234" s="12">
        <v>60</v>
      </c>
      <c r="K234" s="134">
        <v>56896000</v>
      </c>
      <c r="L234" s="134">
        <v>4910141426.843</v>
      </c>
      <c r="M234" s="134">
        <v>40334651.36</v>
      </c>
      <c r="N234" s="51"/>
      <c r="O234" s="51">
        <f t="shared" si="8"/>
        <v>0</v>
      </c>
      <c r="P234" s="227">
        <v>8710000</v>
      </c>
      <c r="Q234" s="227" t="s">
        <v>723</v>
      </c>
      <c r="R234" s="227">
        <f>SUM(P234:Q234)</f>
        <v>8710000</v>
      </c>
      <c r="S234" s="227">
        <v>1396630177.214</v>
      </c>
      <c r="T234" s="227" t="s">
        <v>723</v>
      </c>
      <c r="U234" s="231">
        <f>SUM(S234:T234)</f>
        <v>1396630177.214</v>
      </c>
      <c r="V234" s="9" t="s">
        <v>68</v>
      </c>
      <c r="W234" s="9" t="s">
        <v>63</v>
      </c>
      <c r="X234" s="9" t="s">
        <v>307</v>
      </c>
      <c r="Y234" s="9" t="s">
        <v>747</v>
      </c>
      <c r="Z234" s="9" t="s">
        <v>299</v>
      </c>
      <c r="AA234" s="9" t="s">
        <v>299</v>
      </c>
      <c r="AB234" s="9" t="s">
        <v>571</v>
      </c>
      <c r="AC234" s="88" t="s">
        <v>278</v>
      </c>
      <c r="AD234" s="8" t="s">
        <v>117</v>
      </c>
      <c r="AE234" s="8"/>
      <c r="AF234" s="8"/>
    </row>
    <row r="235" spans="1:32" ht="38.25">
      <c r="A235" s="16">
        <v>310</v>
      </c>
      <c r="B235" s="10" t="s">
        <v>92</v>
      </c>
      <c r="C235" s="11" t="s">
        <v>188</v>
      </c>
      <c r="D235" s="36" t="s">
        <v>390</v>
      </c>
      <c r="E235" s="11" t="s">
        <v>317</v>
      </c>
      <c r="F235" s="11" t="s">
        <v>628</v>
      </c>
      <c r="G235" s="37" t="s">
        <v>388</v>
      </c>
      <c r="H235" s="37" t="s">
        <v>391</v>
      </c>
      <c r="I235" s="130" t="s">
        <v>201</v>
      </c>
      <c r="J235" s="63">
        <v>75000000</v>
      </c>
      <c r="K235" s="94">
        <v>19992002.985557746</v>
      </c>
      <c r="L235" s="134">
        <v>2434474093.218</v>
      </c>
      <c r="M235" s="134">
        <v>19998133.508</v>
      </c>
      <c r="N235" s="51"/>
      <c r="O235" s="51">
        <f t="shared" si="8"/>
        <v>0</v>
      </c>
      <c r="P235" s="51"/>
      <c r="Q235" s="51"/>
      <c r="R235" s="51"/>
      <c r="S235" s="51"/>
      <c r="T235" s="51"/>
      <c r="U235" s="51"/>
      <c r="V235" s="9" t="s">
        <v>68</v>
      </c>
      <c r="W235" s="9" t="s">
        <v>63</v>
      </c>
      <c r="X235" s="9" t="s">
        <v>307</v>
      </c>
      <c r="Y235" s="9" t="s">
        <v>747</v>
      </c>
      <c r="Z235" s="9" t="s">
        <v>302</v>
      </c>
      <c r="AA235" s="9" t="s">
        <v>300</v>
      </c>
      <c r="AB235" s="9" t="s">
        <v>176</v>
      </c>
      <c r="AC235" s="9" t="s">
        <v>279</v>
      </c>
      <c r="AD235" s="8" t="s">
        <v>117</v>
      </c>
      <c r="AE235" s="8"/>
      <c r="AF235" s="8"/>
    </row>
    <row r="236" spans="1:32" ht="38.25">
      <c r="A236" s="16"/>
      <c r="B236" s="10" t="s">
        <v>92</v>
      </c>
      <c r="C236" s="11" t="s">
        <v>188</v>
      </c>
      <c r="D236" s="36" t="s">
        <v>390</v>
      </c>
      <c r="E236" s="11" t="s">
        <v>317</v>
      </c>
      <c r="F236" s="11" t="s">
        <v>319</v>
      </c>
      <c r="G236" s="37"/>
      <c r="H236" s="37"/>
      <c r="I236" s="130"/>
      <c r="J236" s="63"/>
      <c r="K236" s="193"/>
      <c r="L236" s="134"/>
      <c r="M236" s="134"/>
      <c r="N236" s="51">
        <v>500</v>
      </c>
      <c r="O236" s="51">
        <f t="shared" si="8"/>
        <v>3.3333333333333335</v>
      </c>
      <c r="P236" s="240"/>
      <c r="Q236" s="240"/>
      <c r="R236" s="240"/>
      <c r="S236" s="240"/>
      <c r="T236" s="240"/>
      <c r="U236" s="240"/>
      <c r="V236" s="9" t="s">
        <v>68</v>
      </c>
      <c r="W236" s="9" t="s">
        <v>63</v>
      </c>
      <c r="X236" s="9" t="s">
        <v>307</v>
      </c>
      <c r="Y236" s="9" t="s">
        <v>747</v>
      </c>
      <c r="Z236" s="9" t="s">
        <v>302</v>
      </c>
      <c r="AA236" s="9" t="s">
        <v>300</v>
      </c>
      <c r="AB236" s="9"/>
      <c r="AC236" s="9" t="s">
        <v>279</v>
      </c>
      <c r="AD236" s="8" t="s">
        <v>117</v>
      </c>
      <c r="AE236" s="8"/>
      <c r="AF236" s="8" t="s">
        <v>313</v>
      </c>
    </row>
    <row r="237" spans="1:32" ht="40.5">
      <c r="A237" s="16">
        <v>322</v>
      </c>
      <c r="B237" s="10" t="s">
        <v>197</v>
      </c>
      <c r="C237" s="11" t="s">
        <v>188</v>
      </c>
      <c r="D237" s="32"/>
      <c r="E237" s="43" t="s">
        <v>562</v>
      </c>
      <c r="F237" s="11" t="s">
        <v>256</v>
      </c>
      <c r="G237" s="37"/>
      <c r="H237" s="37"/>
      <c r="I237" s="126"/>
      <c r="J237" s="75"/>
      <c r="K237" s="17"/>
      <c r="L237" s="17"/>
      <c r="M237" s="17"/>
      <c r="N237" s="51"/>
      <c r="O237" s="51">
        <f t="shared" si="8"/>
        <v>0</v>
      </c>
      <c r="P237" s="240"/>
      <c r="Q237" s="240"/>
      <c r="R237" s="240"/>
      <c r="S237" s="240"/>
      <c r="T237" s="240"/>
      <c r="U237" s="240"/>
      <c r="V237" s="13" t="s">
        <v>68</v>
      </c>
      <c r="W237" s="9" t="s">
        <v>63</v>
      </c>
      <c r="X237" s="9" t="s">
        <v>307</v>
      </c>
      <c r="Y237" s="9" t="s">
        <v>747</v>
      </c>
      <c r="Z237" s="9" t="s">
        <v>299</v>
      </c>
      <c r="AA237" s="9" t="s">
        <v>299</v>
      </c>
      <c r="AB237" s="9" t="s">
        <v>222</v>
      </c>
      <c r="AC237" s="88" t="s">
        <v>279</v>
      </c>
      <c r="AD237" s="8" t="s">
        <v>117</v>
      </c>
      <c r="AE237" s="8"/>
      <c r="AF237" s="8" t="s">
        <v>314</v>
      </c>
    </row>
    <row r="238" spans="1:32" ht="38.25">
      <c r="A238" s="16">
        <v>342</v>
      </c>
      <c r="B238" s="10" t="s">
        <v>202</v>
      </c>
      <c r="C238" s="11" t="s">
        <v>188</v>
      </c>
      <c r="D238" s="22" t="s">
        <v>778</v>
      </c>
      <c r="E238" s="43" t="s">
        <v>415</v>
      </c>
      <c r="F238" s="11" t="s">
        <v>319</v>
      </c>
      <c r="G238" s="95" t="s">
        <v>779</v>
      </c>
      <c r="H238" s="95" t="s">
        <v>780</v>
      </c>
      <c r="I238" s="117" t="s">
        <v>190</v>
      </c>
      <c r="J238" s="79">
        <v>7.25</v>
      </c>
      <c r="K238" s="318">
        <v>7.25</v>
      </c>
      <c r="L238" s="64"/>
      <c r="M238" s="64"/>
      <c r="N238" s="51">
        <v>114.457</v>
      </c>
      <c r="O238" s="51">
        <f t="shared" si="8"/>
        <v>0.7630466666666667</v>
      </c>
      <c r="P238" s="51"/>
      <c r="Q238" s="51"/>
      <c r="R238" s="51"/>
      <c r="S238" s="51"/>
      <c r="T238" s="51"/>
      <c r="U238" s="51"/>
      <c r="V238" s="9" t="s">
        <v>44</v>
      </c>
      <c r="W238" s="9" t="s">
        <v>63</v>
      </c>
      <c r="X238" s="9" t="s">
        <v>307</v>
      </c>
      <c r="Y238" s="9" t="s">
        <v>747</v>
      </c>
      <c r="Z238" s="9" t="s">
        <v>300</v>
      </c>
      <c r="AA238" s="9" t="s">
        <v>300</v>
      </c>
      <c r="AB238" s="9" t="s">
        <v>222</v>
      </c>
      <c r="AC238" s="88" t="s">
        <v>279</v>
      </c>
      <c r="AD238" s="8" t="s">
        <v>117</v>
      </c>
      <c r="AE238" s="8"/>
      <c r="AF238" s="8" t="s">
        <v>313</v>
      </c>
    </row>
    <row r="239" spans="1:32" s="90" customFormat="1" ht="38.25">
      <c r="A239" s="16">
        <v>168</v>
      </c>
      <c r="B239" s="10" t="s">
        <v>88</v>
      </c>
      <c r="C239" s="11" t="s">
        <v>188</v>
      </c>
      <c r="D239" s="32" t="s">
        <v>664</v>
      </c>
      <c r="E239" s="43" t="s">
        <v>665</v>
      </c>
      <c r="F239" s="11" t="s">
        <v>41</v>
      </c>
      <c r="G239" s="138" t="s">
        <v>667</v>
      </c>
      <c r="H239" s="138" t="s">
        <v>328</v>
      </c>
      <c r="I239" s="125" t="s">
        <v>204</v>
      </c>
      <c r="J239" s="68">
        <v>10000000</v>
      </c>
      <c r="K239" s="323">
        <v>11451999.995602433</v>
      </c>
      <c r="L239" s="58">
        <v>721352336.581</v>
      </c>
      <c r="M239" s="58">
        <v>5925592.05</v>
      </c>
      <c r="N239" s="51">
        <v>0</v>
      </c>
      <c r="O239" s="51">
        <f t="shared" si="8"/>
        <v>0</v>
      </c>
      <c r="P239" s="227">
        <v>456122.771</v>
      </c>
      <c r="Q239" s="227" t="s">
        <v>723</v>
      </c>
      <c r="R239" s="227">
        <f>SUM(P239:Q239)</f>
        <v>456122.771</v>
      </c>
      <c r="S239" s="227">
        <v>73527037.432</v>
      </c>
      <c r="T239" s="227" t="s">
        <v>723</v>
      </c>
      <c r="U239" s="231">
        <f>SUM(S239:T239)</f>
        <v>73527037.432</v>
      </c>
      <c r="V239" s="9" t="s">
        <v>68</v>
      </c>
      <c r="W239" s="9" t="s">
        <v>63</v>
      </c>
      <c r="X239" s="9" t="s">
        <v>311</v>
      </c>
      <c r="Y239" s="9" t="s">
        <v>749</v>
      </c>
      <c r="Z239" s="9"/>
      <c r="AA239" s="9" t="s">
        <v>300</v>
      </c>
      <c r="AB239" s="9" t="s">
        <v>222</v>
      </c>
      <c r="AC239" s="9" t="s">
        <v>279</v>
      </c>
      <c r="AD239" s="8" t="s">
        <v>117</v>
      </c>
      <c r="AE239" s="8"/>
      <c r="AF239" s="8" t="s">
        <v>313</v>
      </c>
    </row>
    <row r="240" spans="1:32" s="90" customFormat="1" ht="38.25">
      <c r="A240" s="16">
        <v>18</v>
      </c>
      <c r="B240" s="10" t="s">
        <v>189</v>
      </c>
      <c r="C240" s="11" t="s">
        <v>191</v>
      </c>
      <c r="D240" s="22"/>
      <c r="E240" s="11" t="s">
        <v>565</v>
      </c>
      <c r="F240" s="11" t="s">
        <v>256</v>
      </c>
      <c r="G240" s="37"/>
      <c r="H240" s="37"/>
      <c r="I240" s="117"/>
      <c r="J240" s="81"/>
      <c r="K240" s="65"/>
      <c r="L240" s="65"/>
      <c r="M240" s="65"/>
      <c r="N240" s="51">
        <v>150</v>
      </c>
      <c r="O240" s="51">
        <f t="shared" si="8"/>
        <v>1</v>
      </c>
      <c r="P240" s="51"/>
      <c r="Q240" s="51"/>
      <c r="R240" s="51"/>
      <c r="S240" s="51"/>
      <c r="T240" s="51"/>
      <c r="U240" s="51"/>
      <c r="V240" s="9" t="s">
        <v>68</v>
      </c>
      <c r="W240" s="9" t="s">
        <v>63</v>
      </c>
      <c r="X240" s="9" t="s">
        <v>307</v>
      </c>
      <c r="Y240" s="9" t="s">
        <v>744</v>
      </c>
      <c r="Z240" s="9" t="s">
        <v>299</v>
      </c>
      <c r="AA240" s="9" t="s">
        <v>299</v>
      </c>
      <c r="AB240" s="9" t="s">
        <v>189</v>
      </c>
      <c r="AC240" s="9" t="s">
        <v>278</v>
      </c>
      <c r="AD240" s="8" t="s">
        <v>117</v>
      </c>
      <c r="AE240" s="39" t="s">
        <v>860</v>
      </c>
      <c r="AF240" s="8" t="s">
        <v>313</v>
      </c>
    </row>
    <row r="241" spans="1:32" ht="38.25">
      <c r="A241" s="16"/>
      <c r="B241" s="10" t="s">
        <v>189</v>
      </c>
      <c r="C241" s="11" t="s">
        <v>191</v>
      </c>
      <c r="D241" s="22"/>
      <c r="E241" s="11" t="s">
        <v>894</v>
      </c>
      <c r="F241" s="11" t="s">
        <v>256</v>
      </c>
      <c r="G241" s="37"/>
      <c r="H241" s="37"/>
      <c r="I241" s="117"/>
      <c r="J241" s="81"/>
      <c r="K241" s="299"/>
      <c r="L241" s="65"/>
      <c r="M241" s="65"/>
      <c r="N241" s="51">
        <v>0.01</v>
      </c>
      <c r="O241" s="51">
        <f t="shared" si="8"/>
        <v>6.666666666666667E-05</v>
      </c>
      <c r="P241" s="240"/>
      <c r="Q241" s="240"/>
      <c r="R241" s="240"/>
      <c r="S241" s="240"/>
      <c r="T241" s="240"/>
      <c r="U241" s="240"/>
      <c r="V241" s="9" t="s">
        <v>68</v>
      </c>
      <c r="W241" s="9" t="s">
        <v>63</v>
      </c>
      <c r="X241" s="9" t="s">
        <v>307</v>
      </c>
      <c r="Y241" s="9" t="s">
        <v>744</v>
      </c>
      <c r="Z241" s="9"/>
      <c r="AA241" s="9" t="s">
        <v>299</v>
      </c>
      <c r="AB241" s="9" t="s">
        <v>189</v>
      </c>
      <c r="AC241" s="9" t="s">
        <v>278</v>
      </c>
      <c r="AD241" s="8" t="s">
        <v>117</v>
      </c>
      <c r="AE241" s="39"/>
      <c r="AF241" s="8" t="s">
        <v>313</v>
      </c>
    </row>
    <row r="242" spans="1:32" ht="81">
      <c r="A242" s="8"/>
      <c r="B242" s="8" t="s">
        <v>373</v>
      </c>
      <c r="C242" s="8" t="s">
        <v>191</v>
      </c>
      <c r="D242" s="42" t="s">
        <v>929</v>
      </c>
      <c r="E242" s="8" t="s">
        <v>863</v>
      </c>
      <c r="F242" s="11" t="s">
        <v>198</v>
      </c>
      <c r="G242" s="138" t="s">
        <v>899</v>
      </c>
      <c r="H242" s="138" t="s">
        <v>776</v>
      </c>
      <c r="I242" s="122" t="s">
        <v>190</v>
      </c>
      <c r="J242" s="68">
        <v>700000</v>
      </c>
      <c r="K242" s="58"/>
      <c r="L242" s="58"/>
      <c r="M242" s="58"/>
      <c r="N242" s="51">
        <v>1</v>
      </c>
      <c r="O242" s="51">
        <f t="shared" si="8"/>
        <v>0.006666666666666667</v>
      </c>
      <c r="P242" s="51"/>
      <c r="Q242" s="51"/>
      <c r="R242" s="51"/>
      <c r="S242" s="51"/>
      <c r="T242" s="51"/>
      <c r="U242" s="51"/>
      <c r="V242" s="9" t="s">
        <v>68</v>
      </c>
      <c r="W242" s="9" t="s">
        <v>63</v>
      </c>
      <c r="X242" s="9" t="s">
        <v>307</v>
      </c>
      <c r="Y242" s="43" t="s">
        <v>744</v>
      </c>
      <c r="Z242" s="9"/>
      <c r="AA242" s="9" t="s">
        <v>299</v>
      </c>
      <c r="AB242" s="9" t="s">
        <v>86</v>
      </c>
      <c r="AC242" s="9" t="s">
        <v>278</v>
      </c>
      <c r="AD242" s="8" t="s">
        <v>117</v>
      </c>
      <c r="AE242" s="189" t="s">
        <v>864</v>
      </c>
      <c r="AF242" s="8"/>
    </row>
    <row r="243" spans="1:32" s="90" customFormat="1" ht="38.25">
      <c r="A243" s="16">
        <v>94</v>
      </c>
      <c r="B243" s="10" t="s">
        <v>86</v>
      </c>
      <c r="C243" s="11" t="s">
        <v>191</v>
      </c>
      <c r="D243" s="42"/>
      <c r="E243" s="43" t="s">
        <v>618</v>
      </c>
      <c r="F243" s="8" t="s">
        <v>627</v>
      </c>
      <c r="G243" s="37"/>
      <c r="H243" s="37"/>
      <c r="I243" s="117"/>
      <c r="J243" s="11"/>
      <c r="K243" s="11"/>
      <c r="L243" s="11"/>
      <c r="M243" s="11"/>
      <c r="N243" s="51"/>
      <c r="O243" s="51">
        <f t="shared" si="8"/>
        <v>0</v>
      </c>
      <c r="P243" s="51"/>
      <c r="Q243" s="51"/>
      <c r="R243" s="51"/>
      <c r="S243" s="51"/>
      <c r="T243" s="51"/>
      <c r="U243" s="51"/>
      <c r="V243" s="9" t="s">
        <v>68</v>
      </c>
      <c r="W243" s="9" t="s">
        <v>63</v>
      </c>
      <c r="X243" s="9" t="s">
        <v>307</v>
      </c>
      <c r="Y243" s="9" t="s">
        <v>744</v>
      </c>
      <c r="Z243" s="9" t="s">
        <v>300</v>
      </c>
      <c r="AA243" s="9" t="s">
        <v>300</v>
      </c>
      <c r="AB243" s="9" t="s">
        <v>86</v>
      </c>
      <c r="AC243" s="9" t="s">
        <v>279</v>
      </c>
      <c r="AD243" s="8" t="s">
        <v>117</v>
      </c>
      <c r="AE243" s="8"/>
      <c r="AF243" s="8" t="s">
        <v>313</v>
      </c>
    </row>
    <row r="244" spans="1:32" ht="38.25">
      <c r="A244" s="16">
        <v>144</v>
      </c>
      <c r="B244" s="10" t="s">
        <v>87</v>
      </c>
      <c r="C244" s="11" t="s">
        <v>191</v>
      </c>
      <c r="D244" s="22"/>
      <c r="E244" s="55" t="s">
        <v>530</v>
      </c>
      <c r="F244" s="11" t="s">
        <v>198</v>
      </c>
      <c r="G244" s="37"/>
      <c r="H244" s="37"/>
      <c r="I244" s="117"/>
      <c r="K244" s="56"/>
      <c r="L244" s="56"/>
      <c r="M244" s="56"/>
      <c r="N244" s="51">
        <v>2589.243</v>
      </c>
      <c r="O244" s="51">
        <f t="shared" si="8"/>
        <v>17.26162</v>
      </c>
      <c r="P244" s="51"/>
      <c r="Q244" s="51"/>
      <c r="R244" s="51"/>
      <c r="S244" s="51"/>
      <c r="T244" s="51"/>
      <c r="U244" s="51"/>
      <c r="V244" s="9" t="s">
        <v>68</v>
      </c>
      <c r="W244" s="9" t="s">
        <v>63</v>
      </c>
      <c r="X244" s="9" t="s">
        <v>307</v>
      </c>
      <c r="Y244" s="9" t="s">
        <v>744</v>
      </c>
      <c r="Z244" s="9" t="s">
        <v>299</v>
      </c>
      <c r="AA244" s="9" t="s">
        <v>299</v>
      </c>
      <c r="AB244" s="9" t="s">
        <v>222</v>
      </c>
      <c r="AC244" s="88" t="s">
        <v>279</v>
      </c>
      <c r="AD244" s="8" t="s">
        <v>117</v>
      </c>
      <c r="AE244" s="8"/>
      <c r="AF244" s="8"/>
    </row>
    <row r="245" spans="1:32" ht="38.25">
      <c r="A245" s="16">
        <v>167</v>
      </c>
      <c r="B245" s="10" t="s">
        <v>88</v>
      </c>
      <c r="C245" s="11" t="s">
        <v>188</v>
      </c>
      <c r="D245" s="32" t="s">
        <v>663</v>
      </c>
      <c r="E245" s="71" t="s">
        <v>666</v>
      </c>
      <c r="F245" s="71" t="s">
        <v>256</v>
      </c>
      <c r="G245" s="95" t="s">
        <v>667</v>
      </c>
      <c r="H245" s="95" t="s">
        <v>372</v>
      </c>
      <c r="I245" s="125" t="s">
        <v>204</v>
      </c>
      <c r="J245" s="94">
        <v>10000000</v>
      </c>
      <c r="K245" s="94">
        <v>11451999.995602433</v>
      </c>
      <c r="L245" s="134">
        <v>1049300998.229</v>
      </c>
      <c r="M245" s="134">
        <v>8619546.008</v>
      </c>
      <c r="N245" s="51">
        <v>500</v>
      </c>
      <c r="O245" s="51">
        <f t="shared" si="8"/>
        <v>3.3333333333333335</v>
      </c>
      <c r="P245" s="227">
        <v>122487.623</v>
      </c>
      <c r="Q245" s="227" t="s">
        <v>723</v>
      </c>
      <c r="R245" s="227">
        <f>SUM(P245:Q245)</f>
        <v>122487.623</v>
      </c>
      <c r="S245" s="227">
        <v>19745017.398</v>
      </c>
      <c r="T245" s="227" t="s">
        <v>723</v>
      </c>
      <c r="U245" s="231">
        <f>SUM(S245:T245)</f>
        <v>19745017.398</v>
      </c>
      <c r="V245" s="9" t="s">
        <v>68</v>
      </c>
      <c r="W245" s="9" t="s">
        <v>63</v>
      </c>
      <c r="X245" s="9" t="s">
        <v>307</v>
      </c>
      <c r="Y245" s="9" t="s">
        <v>744</v>
      </c>
      <c r="Z245" s="9"/>
      <c r="AA245" s="9" t="s">
        <v>299</v>
      </c>
      <c r="AB245" s="9" t="s">
        <v>222</v>
      </c>
      <c r="AC245" s="88" t="s">
        <v>279</v>
      </c>
      <c r="AD245" s="8" t="s">
        <v>117</v>
      </c>
      <c r="AE245" s="8"/>
      <c r="AF245" s="8" t="s">
        <v>313</v>
      </c>
    </row>
    <row r="246" spans="1:32" ht="38.25">
      <c r="A246" s="16"/>
      <c r="B246" s="10" t="s">
        <v>194</v>
      </c>
      <c r="C246" s="11" t="s">
        <v>191</v>
      </c>
      <c r="D246" s="42" t="s">
        <v>831</v>
      </c>
      <c r="E246" s="110" t="s">
        <v>833</v>
      </c>
      <c r="F246" s="11" t="s">
        <v>198</v>
      </c>
      <c r="G246" s="136" t="s">
        <v>835</v>
      </c>
      <c r="H246" s="136" t="s">
        <v>836</v>
      </c>
      <c r="I246" s="163" t="s">
        <v>195</v>
      </c>
      <c r="J246" s="134">
        <v>137600000</v>
      </c>
      <c r="K246" s="227">
        <v>191372704.3081292</v>
      </c>
      <c r="L246" s="134">
        <v>23561095441.646</v>
      </c>
      <c r="M246" s="134">
        <v>193544032.175</v>
      </c>
      <c r="N246" s="51">
        <v>6860</v>
      </c>
      <c r="O246" s="51">
        <f t="shared" si="8"/>
        <v>45.733333333333334</v>
      </c>
      <c r="P246" s="240"/>
      <c r="Q246" s="240"/>
      <c r="R246" s="240"/>
      <c r="S246" s="240"/>
      <c r="T246" s="240"/>
      <c r="U246" s="240"/>
      <c r="V246" s="13" t="s">
        <v>94</v>
      </c>
      <c r="W246" s="9" t="s">
        <v>43</v>
      </c>
      <c r="X246" s="9" t="s">
        <v>311</v>
      </c>
      <c r="Y246" s="9" t="s">
        <v>744</v>
      </c>
      <c r="Z246" s="9"/>
      <c r="AA246" s="9" t="s">
        <v>299</v>
      </c>
      <c r="AB246" s="9" t="s">
        <v>571</v>
      </c>
      <c r="AC246" s="88" t="s">
        <v>278</v>
      </c>
      <c r="AD246" s="8" t="s">
        <v>117</v>
      </c>
      <c r="AE246" s="8"/>
      <c r="AF246" s="8" t="s">
        <v>313</v>
      </c>
    </row>
    <row r="247" spans="1:32" s="357" customFormat="1" ht="54">
      <c r="A247" s="156"/>
      <c r="B247" s="106" t="s">
        <v>194</v>
      </c>
      <c r="C247" s="157" t="s">
        <v>191</v>
      </c>
      <c r="D247" s="326"/>
      <c r="E247" s="342" t="s">
        <v>873</v>
      </c>
      <c r="F247" s="157" t="s">
        <v>214</v>
      </c>
      <c r="G247" s="346"/>
      <c r="H247" s="346"/>
      <c r="I247" s="340"/>
      <c r="J247" s="331"/>
      <c r="K247" s="331"/>
      <c r="L247" s="331"/>
      <c r="M247" s="331"/>
      <c r="N247" s="158">
        <v>1500</v>
      </c>
      <c r="O247" s="158">
        <f t="shared" si="8"/>
        <v>10</v>
      </c>
      <c r="P247" s="350"/>
      <c r="Q247" s="350"/>
      <c r="R247" s="350"/>
      <c r="S247" s="350"/>
      <c r="T247" s="350"/>
      <c r="U247" s="350"/>
      <c r="V247" s="159" t="s">
        <v>68</v>
      </c>
      <c r="W247" s="159" t="s">
        <v>63</v>
      </c>
      <c r="X247" s="159" t="s">
        <v>307</v>
      </c>
      <c r="Y247" s="159" t="s">
        <v>744</v>
      </c>
      <c r="Z247" s="159"/>
      <c r="AA247" s="159" t="s">
        <v>299</v>
      </c>
      <c r="AB247" s="159" t="s">
        <v>571</v>
      </c>
      <c r="AC247" s="333" t="s">
        <v>278</v>
      </c>
      <c r="AD247" s="160" t="s">
        <v>117</v>
      </c>
      <c r="AE247" s="342" t="s">
        <v>872</v>
      </c>
      <c r="AF247" s="368" t="s">
        <v>313</v>
      </c>
    </row>
    <row r="248" spans="1:32" ht="54">
      <c r="A248" s="16"/>
      <c r="B248" s="10" t="s">
        <v>194</v>
      </c>
      <c r="C248" s="11" t="s">
        <v>191</v>
      </c>
      <c r="D248" s="42"/>
      <c r="E248" s="110" t="s">
        <v>874</v>
      </c>
      <c r="F248" s="11" t="s">
        <v>214</v>
      </c>
      <c r="G248" s="136"/>
      <c r="H248" s="136"/>
      <c r="I248" s="117"/>
      <c r="J248" s="134"/>
      <c r="K248" s="134"/>
      <c r="L248" s="134"/>
      <c r="M248" s="134"/>
      <c r="N248" s="51">
        <v>750</v>
      </c>
      <c r="O248" s="51">
        <f t="shared" si="8"/>
        <v>5</v>
      </c>
      <c r="P248" s="240"/>
      <c r="Q248" s="240"/>
      <c r="R248" s="240"/>
      <c r="S248" s="240"/>
      <c r="T248" s="240"/>
      <c r="U248" s="240"/>
      <c r="V248" s="9" t="s">
        <v>68</v>
      </c>
      <c r="W248" s="9" t="s">
        <v>63</v>
      </c>
      <c r="X248" s="9" t="s">
        <v>307</v>
      </c>
      <c r="Y248" s="9" t="s">
        <v>744</v>
      </c>
      <c r="Z248" s="9"/>
      <c r="AA248" s="9" t="s">
        <v>299</v>
      </c>
      <c r="AB248" s="9" t="s">
        <v>571</v>
      </c>
      <c r="AC248" s="88" t="s">
        <v>278</v>
      </c>
      <c r="AD248" s="8" t="s">
        <v>117</v>
      </c>
      <c r="AE248" s="110" t="s">
        <v>875</v>
      </c>
      <c r="AF248" s="8" t="s">
        <v>313</v>
      </c>
    </row>
    <row r="249" spans="1:32" ht="38.25">
      <c r="A249" s="16"/>
      <c r="B249" s="10" t="s">
        <v>194</v>
      </c>
      <c r="C249" s="11" t="s">
        <v>191</v>
      </c>
      <c r="D249" s="42" t="s">
        <v>998</v>
      </c>
      <c r="E249" s="71" t="s">
        <v>1000</v>
      </c>
      <c r="F249" s="11" t="s">
        <v>256</v>
      </c>
      <c r="G249" s="95" t="s">
        <v>999</v>
      </c>
      <c r="H249" s="95" t="s">
        <v>756</v>
      </c>
      <c r="I249" s="320" t="s">
        <v>195</v>
      </c>
      <c r="J249" s="227">
        <v>24233822.44</v>
      </c>
      <c r="K249" s="134"/>
      <c r="L249" s="134"/>
      <c r="M249" s="134"/>
      <c r="N249" s="51"/>
      <c r="O249" s="51"/>
      <c r="P249" s="227">
        <v>-9914.918</v>
      </c>
      <c r="Q249" s="227" t="s">
        <v>723</v>
      </c>
      <c r="R249" s="227">
        <f>SUM(P249:Q249)</f>
        <v>-9914.918</v>
      </c>
      <c r="S249" s="230">
        <v>-1581677.34</v>
      </c>
      <c r="T249" s="230" t="s">
        <v>723</v>
      </c>
      <c r="U249" s="231">
        <f>SUM(S249:T249)</f>
        <v>-1581677.34</v>
      </c>
      <c r="V249" s="9" t="s">
        <v>71</v>
      </c>
      <c r="W249" s="9" t="s">
        <v>63</v>
      </c>
      <c r="X249" s="9"/>
      <c r="Y249" s="9" t="s">
        <v>744</v>
      </c>
      <c r="Z249" s="9"/>
      <c r="AA249" s="9"/>
      <c r="AB249" s="9"/>
      <c r="AC249" s="88" t="s">
        <v>278</v>
      </c>
      <c r="AD249" s="8" t="s">
        <v>117</v>
      </c>
      <c r="AE249" s="110"/>
      <c r="AF249" s="8" t="s">
        <v>313</v>
      </c>
    </row>
    <row r="250" spans="1:32" ht="38.25">
      <c r="A250" s="16">
        <v>293</v>
      </c>
      <c r="B250" s="10" t="s">
        <v>10</v>
      </c>
      <c r="C250" s="11" t="s">
        <v>188</v>
      </c>
      <c r="D250" s="30" t="s">
        <v>225</v>
      </c>
      <c r="E250" s="11" t="s">
        <v>595</v>
      </c>
      <c r="F250" s="11" t="s">
        <v>256</v>
      </c>
      <c r="G250" s="37" t="s">
        <v>226</v>
      </c>
      <c r="H250" s="37" t="s">
        <v>50</v>
      </c>
      <c r="I250" s="127" t="s">
        <v>190</v>
      </c>
      <c r="J250" s="40">
        <v>22</v>
      </c>
      <c r="K250" s="226">
        <v>22000000</v>
      </c>
      <c r="L250" s="134">
        <v>714174100.609</v>
      </c>
      <c r="M250" s="134">
        <v>5866626</v>
      </c>
      <c r="N250" s="51">
        <v>601.63</v>
      </c>
      <c r="O250" s="51">
        <f aca="true" t="shared" si="9" ref="O250:O261">N250/150</f>
        <v>4.010866666666667</v>
      </c>
      <c r="P250" s="51"/>
      <c r="Q250" s="51"/>
      <c r="R250" s="51"/>
      <c r="S250" s="51"/>
      <c r="T250" s="51"/>
      <c r="U250" s="51"/>
      <c r="V250" s="9" t="s">
        <v>68</v>
      </c>
      <c r="W250" s="9" t="s">
        <v>63</v>
      </c>
      <c r="X250" s="9" t="s">
        <v>307</v>
      </c>
      <c r="Y250" s="9" t="s">
        <v>744</v>
      </c>
      <c r="Z250" s="9" t="s">
        <v>299</v>
      </c>
      <c r="AA250" s="9" t="s">
        <v>299</v>
      </c>
      <c r="AB250" s="9" t="s">
        <v>571</v>
      </c>
      <c r="AC250" s="88" t="s">
        <v>278</v>
      </c>
      <c r="AD250" s="8" t="s">
        <v>117</v>
      </c>
      <c r="AE250" s="8"/>
      <c r="AF250" s="8" t="s">
        <v>313</v>
      </c>
    </row>
    <row r="251" spans="1:32" s="90" customFormat="1" ht="38.25">
      <c r="A251" s="16">
        <v>305</v>
      </c>
      <c r="B251" s="10" t="s">
        <v>92</v>
      </c>
      <c r="C251" s="11" t="s">
        <v>188</v>
      </c>
      <c r="D251" s="36" t="s">
        <v>478</v>
      </c>
      <c r="E251" s="11" t="s">
        <v>479</v>
      </c>
      <c r="F251" s="11" t="s">
        <v>52</v>
      </c>
      <c r="G251" s="37" t="s">
        <v>322</v>
      </c>
      <c r="H251" s="37" t="s">
        <v>539</v>
      </c>
      <c r="I251" s="130" t="s">
        <v>201</v>
      </c>
      <c r="J251" s="85">
        <v>93750000</v>
      </c>
      <c r="K251" s="94">
        <v>24990003.731947184</v>
      </c>
      <c r="L251" s="134">
        <v>3043092616.522</v>
      </c>
      <c r="M251" s="134">
        <v>24997666.884</v>
      </c>
      <c r="N251" s="51">
        <v>500</v>
      </c>
      <c r="O251" s="51">
        <f t="shared" si="9"/>
        <v>3.3333333333333335</v>
      </c>
      <c r="P251" s="240"/>
      <c r="Q251" s="240"/>
      <c r="R251" s="240"/>
      <c r="S251" s="240"/>
      <c r="T251" s="240"/>
      <c r="U251" s="240"/>
      <c r="V251" s="9" t="s">
        <v>68</v>
      </c>
      <c r="W251" s="9" t="s">
        <v>63</v>
      </c>
      <c r="X251" s="9" t="s">
        <v>307</v>
      </c>
      <c r="Y251" s="9" t="s">
        <v>744</v>
      </c>
      <c r="Z251" s="9" t="s">
        <v>299</v>
      </c>
      <c r="AA251" s="9" t="s">
        <v>299</v>
      </c>
      <c r="AB251" s="9" t="s">
        <v>176</v>
      </c>
      <c r="AC251" s="9" t="s">
        <v>279</v>
      </c>
      <c r="AD251" s="8" t="s">
        <v>117</v>
      </c>
      <c r="AE251" s="8"/>
      <c r="AF251" s="8"/>
    </row>
    <row r="252" spans="1:32" ht="38.25">
      <c r="A252" s="16">
        <v>306</v>
      </c>
      <c r="B252" s="10" t="s">
        <v>92</v>
      </c>
      <c r="C252" s="11" t="s">
        <v>188</v>
      </c>
      <c r="D252" s="36" t="s">
        <v>480</v>
      </c>
      <c r="E252" s="11" t="s">
        <v>482</v>
      </c>
      <c r="F252" s="11" t="s">
        <v>52</v>
      </c>
      <c r="G252" s="37" t="s">
        <v>322</v>
      </c>
      <c r="H252" s="37" t="s">
        <v>540</v>
      </c>
      <c r="I252" s="130" t="s">
        <v>201</v>
      </c>
      <c r="J252" s="85">
        <v>3750000</v>
      </c>
      <c r="K252" s="94">
        <v>999600.1492778873</v>
      </c>
      <c r="L252" s="134">
        <v>121723704.661</v>
      </c>
      <c r="M252" s="134">
        <v>999906.675</v>
      </c>
      <c r="N252" s="51">
        <v>25</v>
      </c>
      <c r="O252" s="51">
        <f t="shared" si="9"/>
        <v>0.16666666666666666</v>
      </c>
      <c r="P252" s="51"/>
      <c r="Q252" s="51"/>
      <c r="R252" s="51"/>
      <c r="S252" s="51"/>
      <c r="T252" s="51"/>
      <c r="U252" s="51"/>
      <c r="V252" s="9" t="s">
        <v>68</v>
      </c>
      <c r="W252" s="9" t="s">
        <v>63</v>
      </c>
      <c r="X252" s="9" t="s">
        <v>307</v>
      </c>
      <c r="Y252" s="9" t="s">
        <v>744</v>
      </c>
      <c r="Z252" s="9" t="s">
        <v>299</v>
      </c>
      <c r="AA252" s="9" t="s">
        <v>299</v>
      </c>
      <c r="AB252" s="9" t="s">
        <v>176</v>
      </c>
      <c r="AC252" s="9" t="s">
        <v>279</v>
      </c>
      <c r="AD252" s="8" t="s">
        <v>117</v>
      </c>
      <c r="AE252" s="8"/>
      <c r="AF252" s="8"/>
    </row>
    <row r="253" spans="1:32" ht="38.25">
      <c r="A253" s="16">
        <v>307</v>
      </c>
      <c r="B253" s="10" t="s">
        <v>92</v>
      </c>
      <c r="C253" s="11" t="s">
        <v>188</v>
      </c>
      <c r="D253" s="36" t="s">
        <v>481</v>
      </c>
      <c r="E253" s="11" t="s">
        <v>483</v>
      </c>
      <c r="F253" s="11" t="s">
        <v>52</v>
      </c>
      <c r="G253" s="37" t="s">
        <v>322</v>
      </c>
      <c r="H253" s="37" t="s">
        <v>539</v>
      </c>
      <c r="I253" s="130" t="s">
        <v>201</v>
      </c>
      <c r="J253" s="85">
        <v>5625000</v>
      </c>
      <c r="K253" s="193">
        <v>1499400.223916831</v>
      </c>
      <c r="L253" s="134">
        <v>182585556.991</v>
      </c>
      <c r="M253" s="134">
        <v>1499860.013</v>
      </c>
      <c r="N253" s="51">
        <v>25</v>
      </c>
      <c r="O253" s="51">
        <f t="shared" si="9"/>
        <v>0.16666666666666666</v>
      </c>
      <c r="P253" s="240"/>
      <c r="Q253" s="240"/>
      <c r="R253" s="240"/>
      <c r="S253" s="240"/>
      <c r="T253" s="240"/>
      <c r="U253" s="240"/>
      <c r="V253" s="9" t="s">
        <v>68</v>
      </c>
      <c r="W253" s="9" t="s">
        <v>63</v>
      </c>
      <c r="X253" s="9" t="s">
        <v>307</v>
      </c>
      <c r="Y253" s="9" t="s">
        <v>744</v>
      </c>
      <c r="Z253" s="9" t="s">
        <v>299</v>
      </c>
      <c r="AA253" s="9" t="s">
        <v>299</v>
      </c>
      <c r="AB253" s="9" t="s">
        <v>176</v>
      </c>
      <c r="AC253" s="9" t="s">
        <v>279</v>
      </c>
      <c r="AD253" s="8" t="s">
        <v>117</v>
      </c>
      <c r="AE253" s="8"/>
      <c r="AF253" s="8"/>
    </row>
    <row r="254" spans="1:32" ht="38.25">
      <c r="A254" s="16">
        <v>309</v>
      </c>
      <c r="B254" s="10" t="s">
        <v>92</v>
      </c>
      <c r="C254" s="11" t="s">
        <v>188</v>
      </c>
      <c r="D254" s="22" t="s">
        <v>72</v>
      </c>
      <c r="E254" s="11" t="s">
        <v>182</v>
      </c>
      <c r="F254" s="11" t="s">
        <v>69</v>
      </c>
      <c r="G254" s="37" t="s">
        <v>79</v>
      </c>
      <c r="H254" s="37" t="s">
        <v>830</v>
      </c>
      <c r="I254" s="130" t="s">
        <v>201</v>
      </c>
      <c r="J254" s="12">
        <v>500</v>
      </c>
      <c r="K254" s="94">
        <v>133280019.90371831</v>
      </c>
      <c r="L254" s="134">
        <v>4818164188.88</v>
      </c>
      <c r="M254" s="134">
        <v>39579098.82</v>
      </c>
      <c r="N254" s="51">
        <v>2000</v>
      </c>
      <c r="O254" s="51">
        <f t="shared" si="9"/>
        <v>13.333333333333334</v>
      </c>
      <c r="P254" s="227">
        <v>28368</v>
      </c>
      <c r="Q254" s="227" t="s">
        <v>723</v>
      </c>
      <c r="R254" s="227">
        <f>SUM(P254:Q254)</f>
        <v>28368</v>
      </c>
      <c r="S254" s="227">
        <v>4570953.713</v>
      </c>
      <c r="T254" s="227" t="s">
        <v>723</v>
      </c>
      <c r="U254" s="231">
        <f>SUM(S254:T254)</f>
        <v>4570953.713</v>
      </c>
      <c r="V254" s="9" t="s">
        <v>71</v>
      </c>
      <c r="W254" s="9" t="s">
        <v>63</v>
      </c>
      <c r="X254" s="9" t="s">
        <v>307</v>
      </c>
      <c r="Y254" s="9" t="s">
        <v>744</v>
      </c>
      <c r="Z254" s="9" t="s">
        <v>302</v>
      </c>
      <c r="AA254" s="9" t="s">
        <v>300</v>
      </c>
      <c r="AB254" s="9" t="s">
        <v>176</v>
      </c>
      <c r="AC254" s="9" t="s">
        <v>279</v>
      </c>
      <c r="AD254" s="8" t="s">
        <v>117</v>
      </c>
      <c r="AE254" s="8"/>
      <c r="AF254" s="8"/>
    </row>
    <row r="255" spans="1:32" ht="38.25">
      <c r="A255" s="16">
        <v>311</v>
      </c>
      <c r="B255" s="10" t="s">
        <v>92</v>
      </c>
      <c r="C255" s="11" t="s">
        <v>191</v>
      </c>
      <c r="D255" s="36"/>
      <c r="E255" s="11" t="s">
        <v>559</v>
      </c>
      <c r="F255" s="11" t="s">
        <v>256</v>
      </c>
      <c r="G255" s="37"/>
      <c r="H255" s="37"/>
      <c r="I255" s="132"/>
      <c r="J255" s="63"/>
      <c r="K255" s="301"/>
      <c r="L255" s="63"/>
      <c r="M255" s="63"/>
      <c r="N255" s="51">
        <v>100</v>
      </c>
      <c r="O255" s="51">
        <f t="shared" si="9"/>
        <v>0.6666666666666666</v>
      </c>
      <c r="P255" s="51"/>
      <c r="Q255" s="51"/>
      <c r="R255" s="51"/>
      <c r="S255" s="51"/>
      <c r="T255" s="51"/>
      <c r="U255" s="51"/>
      <c r="V255" s="9" t="s">
        <v>68</v>
      </c>
      <c r="W255" s="9" t="s">
        <v>63</v>
      </c>
      <c r="X255" s="9" t="s">
        <v>307</v>
      </c>
      <c r="Y255" s="9" t="s">
        <v>744</v>
      </c>
      <c r="Z255" s="9" t="s">
        <v>299</v>
      </c>
      <c r="AA255" s="9" t="s">
        <v>299</v>
      </c>
      <c r="AB255" s="9" t="s">
        <v>176</v>
      </c>
      <c r="AC255" s="9" t="s">
        <v>279</v>
      </c>
      <c r="AD255" s="8" t="s">
        <v>117</v>
      </c>
      <c r="AE255" s="8"/>
      <c r="AF255" s="8"/>
    </row>
    <row r="256" spans="1:32" s="90" customFormat="1" ht="38.25">
      <c r="A256" s="16">
        <v>316</v>
      </c>
      <c r="B256" s="10" t="s">
        <v>92</v>
      </c>
      <c r="C256" s="11" t="s">
        <v>191</v>
      </c>
      <c r="D256" s="271" t="s">
        <v>675</v>
      </c>
      <c r="E256" s="71" t="s">
        <v>930</v>
      </c>
      <c r="F256" s="11" t="s">
        <v>256</v>
      </c>
      <c r="G256" s="95" t="s">
        <v>676</v>
      </c>
      <c r="H256" s="95" t="s">
        <v>540</v>
      </c>
      <c r="I256" s="130" t="s">
        <v>201</v>
      </c>
      <c r="J256" s="94">
        <v>270000000</v>
      </c>
      <c r="K256" s="193">
        <v>71971210.74800788</v>
      </c>
      <c r="L256" s="134">
        <v>8613508889.917</v>
      </c>
      <c r="M256" s="134">
        <v>70756185.588</v>
      </c>
      <c r="N256" s="51">
        <v>1230</v>
      </c>
      <c r="O256" s="51">
        <f t="shared" si="9"/>
        <v>8.2</v>
      </c>
      <c r="P256" s="51"/>
      <c r="Q256" s="51"/>
      <c r="R256" s="51"/>
      <c r="S256" s="51"/>
      <c r="T256" s="51"/>
      <c r="U256" s="51"/>
      <c r="V256" s="9" t="s">
        <v>68</v>
      </c>
      <c r="W256" s="9" t="s">
        <v>63</v>
      </c>
      <c r="X256" s="9" t="s">
        <v>307</v>
      </c>
      <c r="Y256" s="9" t="s">
        <v>744</v>
      </c>
      <c r="Z256" s="9" t="s">
        <v>299</v>
      </c>
      <c r="AA256" s="9" t="s">
        <v>299</v>
      </c>
      <c r="AB256" s="9" t="s">
        <v>176</v>
      </c>
      <c r="AC256" s="9" t="s">
        <v>279</v>
      </c>
      <c r="AD256" s="8" t="s">
        <v>117</v>
      </c>
      <c r="AE256" s="8"/>
      <c r="AF256" s="8" t="s">
        <v>313</v>
      </c>
    </row>
    <row r="257" spans="1:32" s="90" customFormat="1" ht="63.75">
      <c r="A257" s="16"/>
      <c r="B257" s="10" t="s">
        <v>196</v>
      </c>
      <c r="C257" s="11" t="s">
        <v>191</v>
      </c>
      <c r="D257" s="273" t="s">
        <v>106</v>
      </c>
      <c r="E257" s="11" t="s">
        <v>885</v>
      </c>
      <c r="F257" s="11" t="s">
        <v>198</v>
      </c>
      <c r="G257" s="136"/>
      <c r="H257" s="136"/>
      <c r="I257" s="124"/>
      <c r="J257" s="49"/>
      <c r="K257" s="226"/>
      <c r="L257" s="134"/>
      <c r="M257" s="134"/>
      <c r="N257" s="51">
        <v>1661.489</v>
      </c>
      <c r="O257" s="51">
        <f t="shared" si="9"/>
        <v>11.076593333333333</v>
      </c>
      <c r="P257" s="227">
        <v>1203581.39</v>
      </c>
      <c r="Q257" s="227">
        <v>2275941.88</v>
      </c>
      <c r="R257" s="227">
        <f>SUM(P257:Q257)</f>
        <v>3479523.2699999996</v>
      </c>
      <c r="S257" s="230">
        <v>192985851</v>
      </c>
      <c r="T257" s="230">
        <v>360944126</v>
      </c>
      <c r="U257" s="231">
        <f>SUM(S257:T257)</f>
        <v>553929977</v>
      </c>
      <c r="V257" s="9" t="s">
        <v>68</v>
      </c>
      <c r="W257" s="9" t="s">
        <v>63</v>
      </c>
      <c r="X257" s="9" t="s">
        <v>307</v>
      </c>
      <c r="Y257" s="9" t="s">
        <v>1078</v>
      </c>
      <c r="Z257" s="88" t="s">
        <v>299</v>
      </c>
      <c r="AA257" s="88" t="s">
        <v>299</v>
      </c>
      <c r="AB257" s="9" t="s">
        <v>571</v>
      </c>
      <c r="AC257" s="88" t="s">
        <v>278</v>
      </c>
      <c r="AD257" s="8" t="s">
        <v>117</v>
      </c>
      <c r="AE257" s="311" t="s">
        <v>886</v>
      </c>
      <c r="AF257" s="8"/>
    </row>
    <row r="258" spans="1:32" s="90" customFormat="1" ht="38.25">
      <c r="A258" s="16">
        <v>7</v>
      </c>
      <c r="B258" s="10" t="s">
        <v>189</v>
      </c>
      <c r="C258" s="11" t="s">
        <v>191</v>
      </c>
      <c r="D258" s="257" t="s">
        <v>486</v>
      </c>
      <c r="E258" s="71" t="s">
        <v>488</v>
      </c>
      <c r="F258" s="71" t="s">
        <v>275</v>
      </c>
      <c r="G258" s="37" t="s">
        <v>492</v>
      </c>
      <c r="H258" s="131" t="s">
        <v>491</v>
      </c>
      <c r="I258" s="308" t="s">
        <v>190</v>
      </c>
      <c r="J258" s="79">
        <v>75</v>
      </c>
      <c r="K258" s="134">
        <v>75000000</v>
      </c>
      <c r="L258" s="134">
        <v>6571422618.989</v>
      </c>
      <c r="M258" s="134">
        <v>53981345.39</v>
      </c>
      <c r="N258" s="51">
        <v>1200</v>
      </c>
      <c r="O258" s="51">
        <f t="shared" si="9"/>
        <v>8</v>
      </c>
      <c r="P258" s="51"/>
      <c r="Q258" s="51"/>
      <c r="R258" s="51"/>
      <c r="S258" s="51"/>
      <c r="T258" s="51"/>
      <c r="U258" s="51"/>
      <c r="V258" s="9" t="s">
        <v>68</v>
      </c>
      <c r="W258" s="9" t="s">
        <v>63</v>
      </c>
      <c r="X258" s="9" t="s">
        <v>311</v>
      </c>
      <c r="Y258" s="71" t="s">
        <v>742</v>
      </c>
      <c r="Z258" s="9" t="s">
        <v>301</v>
      </c>
      <c r="AA258" s="9" t="s">
        <v>300</v>
      </c>
      <c r="AB258" s="9" t="s">
        <v>189</v>
      </c>
      <c r="AC258" s="9" t="s">
        <v>278</v>
      </c>
      <c r="AD258" s="8" t="s">
        <v>117</v>
      </c>
      <c r="AE258" s="8"/>
      <c r="AF258" s="8"/>
    </row>
    <row r="259" spans="1:32" s="90" customFormat="1" ht="38.25">
      <c r="A259" s="16">
        <v>8</v>
      </c>
      <c r="B259" s="10" t="s">
        <v>189</v>
      </c>
      <c r="C259" s="11" t="s">
        <v>191</v>
      </c>
      <c r="D259" s="259" t="s">
        <v>487</v>
      </c>
      <c r="E259" s="71" t="s">
        <v>488</v>
      </c>
      <c r="F259" s="71" t="s">
        <v>275</v>
      </c>
      <c r="G259" s="37" t="s">
        <v>492</v>
      </c>
      <c r="H259" s="131" t="s">
        <v>491</v>
      </c>
      <c r="I259" s="308" t="s">
        <v>195</v>
      </c>
      <c r="J259" s="79">
        <v>90.18</v>
      </c>
      <c r="K259" s="193">
        <v>125421442.40194106</v>
      </c>
      <c r="L259" s="134">
        <v>1781106720.395</v>
      </c>
      <c r="M259" s="134">
        <v>14631008.021</v>
      </c>
      <c r="N259" s="51">
        <v>300</v>
      </c>
      <c r="O259" s="51">
        <f t="shared" si="9"/>
        <v>2</v>
      </c>
      <c r="P259" s="51"/>
      <c r="Q259" s="51"/>
      <c r="R259" s="51"/>
      <c r="S259" s="51"/>
      <c r="T259" s="51"/>
      <c r="U259" s="51"/>
      <c r="V259" s="9" t="s">
        <v>68</v>
      </c>
      <c r="W259" s="9" t="s">
        <v>63</v>
      </c>
      <c r="X259" s="9" t="s">
        <v>311</v>
      </c>
      <c r="Y259" s="71" t="s">
        <v>742</v>
      </c>
      <c r="Z259" s="9" t="s">
        <v>301</v>
      </c>
      <c r="AA259" s="9" t="s">
        <v>300</v>
      </c>
      <c r="AB259" s="9" t="s">
        <v>189</v>
      </c>
      <c r="AC259" s="9" t="s">
        <v>278</v>
      </c>
      <c r="AD259" s="8" t="s">
        <v>117</v>
      </c>
      <c r="AE259" s="8"/>
      <c r="AF259" s="8"/>
    </row>
    <row r="260" spans="1:32" s="90" customFormat="1" ht="38.25">
      <c r="A260" s="16">
        <v>9</v>
      </c>
      <c r="B260" s="10" t="s">
        <v>189</v>
      </c>
      <c r="C260" s="11" t="s">
        <v>188</v>
      </c>
      <c r="D260" s="257" t="s">
        <v>513</v>
      </c>
      <c r="E260" s="71" t="s">
        <v>514</v>
      </c>
      <c r="F260" s="11" t="s">
        <v>275</v>
      </c>
      <c r="G260" s="139" t="s">
        <v>492</v>
      </c>
      <c r="H260" s="139" t="s">
        <v>491</v>
      </c>
      <c r="I260" s="9" t="s">
        <v>515</v>
      </c>
      <c r="J260" s="79">
        <v>4.5</v>
      </c>
      <c r="K260" s="193">
        <v>3176325.000444685</v>
      </c>
      <c r="L260" s="134">
        <v>342041246.556</v>
      </c>
      <c r="M260" s="134">
        <v>2809718.342</v>
      </c>
      <c r="N260" s="51">
        <v>15</v>
      </c>
      <c r="O260" s="51">
        <f t="shared" si="9"/>
        <v>0.1</v>
      </c>
      <c r="P260" s="51"/>
      <c r="Q260" s="51"/>
      <c r="R260" s="51"/>
      <c r="S260" s="51"/>
      <c r="T260" s="51"/>
      <c r="U260" s="51"/>
      <c r="V260" s="9" t="s">
        <v>68</v>
      </c>
      <c r="W260" s="9" t="s">
        <v>63</v>
      </c>
      <c r="X260" s="9" t="s">
        <v>311</v>
      </c>
      <c r="Y260" s="71" t="s">
        <v>742</v>
      </c>
      <c r="Z260" s="9" t="s">
        <v>301</v>
      </c>
      <c r="AA260" s="9" t="s">
        <v>300</v>
      </c>
      <c r="AB260" s="9" t="s">
        <v>189</v>
      </c>
      <c r="AC260" s="9" t="s">
        <v>278</v>
      </c>
      <c r="AD260" s="8" t="s">
        <v>117</v>
      </c>
      <c r="AE260" s="39"/>
      <c r="AF260" s="8"/>
    </row>
    <row r="261" spans="1:32" s="90" customFormat="1" ht="38.25">
      <c r="A261" s="16"/>
      <c r="B261" s="10" t="s">
        <v>189</v>
      </c>
      <c r="C261" s="11" t="s">
        <v>188</v>
      </c>
      <c r="D261" s="257" t="s">
        <v>939</v>
      </c>
      <c r="E261" s="71" t="s">
        <v>514</v>
      </c>
      <c r="F261" s="11" t="s">
        <v>275</v>
      </c>
      <c r="G261" s="139" t="s">
        <v>938</v>
      </c>
      <c r="H261" s="139"/>
      <c r="I261" s="9"/>
      <c r="J261" s="79"/>
      <c r="K261" s="193"/>
      <c r="L261" s="134"/>
      <c r="M261" s="134"/>
      <c r="N261" s="51">
        <v>15</v>
      </c>
      <c r="O261" s="51">
        <f t="shared" si="9"/>
        <v>0.1</v>
      </c>
      <c r="P261" s="51"/>
      <c r="Q261" s="51"/>
      <c r="R261" s="51"/>
      <c r="S261" s="51"/>
      <c r="T261" s="51"/>
      <c r="U261" s="51"/>
      <c r="V261" s="9" t="s">
        <v>68</v>
      </c>
      <c r="W261" s="9" t="s">
        <v>63</v>
      </c>
      <c r="X261" s="9" t="s">
        <v>311</v>
      </c>
      <c r="Y261" s="71" t="s">
        <v>742</v>
      </c>
      <c r="Z261" s="9"/>
      <c r="AA261" s="9" t="s">
        <v>300</v>
      </c>
      <c r="AB261" s="9"/>
      <c r="AC261" s="9" t="s">
        <v>278</v>
      </c>
      <c r="AD261" s="8" t="s">
        <v>117</v>
      </c>
      <c r="AE261" s="39"/>
      <c r="AF261" s="8"/>
    </row>
    <row r="262" spans="1:32" s="90" customFormat="1" ht="38.25">
      <c r="A262" s="16"/>
      <c r="B262" s="10" t="s">
        <v>88</v>
      </c>
      <c r="C262" s="11" t="s">
        <v>188</v>
      </c>
      <c r="D262" s="260" t="s">
        <v>1065</v>
      </c>
      <c r="E262" s="71" t="s">
        <v>1064</v>
      </c>
      <c r="F262" s="95" t="s">
        <v>727</v>
      </c>
      <c r="G262" s="278" t="s">
        <v>731</v>
      </c>
      <c r="H262" s="324" t="s">
        <v>204</v>
      </c>
      <c r="I262" s="321">
        <v>7500000</v>
      </c>
      <c r="J262" s="79"/>
      <c r="K262" s="94"/>
      <c r="L262" s="134"/>
      <c r="M262" s="134"/>
      <c r="N262" s="51"/>
      <c r="O262" s="51"/>
      <c r="P262" s="227">
        <v>1240773.84</v>
      </c>
      <c r="Q262" s="227" t="s">
        <v>723</v>
      </c>
      <c r="R262" s="227">
        <f>SUM(P262:Q262)</f>
        <v>1240773.84</v>
      </c>
      <c r="S262" s="227">
        <v>200012870.227</v>
      </c>
      <c r="T262" s="227" t="s">
        <v>723</v>
      </c>
      <c r="U262" s="231">
        <f>SUM(S262:T262)</f>
        <v>200012870.227</v>
      </c>
      <c r="V262" s="9" t="s">
        <v>1063</v>
      </c>
      <c r="W262" s="9" t="s">
        <v>63</v>
      </c>
      <c r="X262" s="9"/>
      <c r="Y262" s="9" t="s">
        <v>742</v>
      </c>
      <c r="Z262" s="9"/>
      <c r="AA262" s="9"/>
      <c r="AB262" s="9"/>
      <c r="AC262" s="88" t="s">
        <v>279</v>
      </c>
      <c r="AD262" s="8" t="s">
        <v>117</v>
      </c>
      <c r="AE262" s="1"/>
      <c r="AF262" s="8"/>
    </row>
    <row r="263" spans="1:32" s="90" customFormat="1" ht="38.25">
      <c r="A263" s="16">
        <v>202</v>
      </c>
      <c r="B263" s="10" t="s">
        <v>194</v>
      </c>
      <c r="C263" s="11" t="s">
        <v>191</v>
      </c>
      <c r="D263" s="112"/>
      <c r="E263" s="61" t="s">
        <v>553</v>
      </c>
      <c r="F263" s="11" t="s">
        <v>52</v>
      </c>
      <c r="G263" s="139"/>
      <c r="H263" s="139"/>
      <c r="I263" s="122"/>
      <c r="J263" s="62"/>
      <c r="K263" s="62"/>
      <c r="L263" s="62"/>
      <c r="M263" s="62"/>
      <c r="N263" s="51"/>
      <c r="O263" s="51">
        <f aca="true" t="shared" si="10" ref="O263:O290">N263/150</f>
        <v>0</v>
      </c>
      <c r="P263" s="51"/>
      <c r="Q263" s="51"/>
      <c r="R263" s="51"/>
      <c r="S263" s="51"/>
      <c r="T263" s="51"/>
      <c r="U263" s="51"/>
      <c r="V263" s="9" t="s">
        <v>68</v>
      </c>
      <c r="W263" s="9" t="s">
        <v>63</v>
      </c>
      <c r="X263" s="9" t="s">
        <v>307</v>
      </c>
      <c r="Y263" s="9" t="s">
        <v>742</v>
      </c>
      <c r="Z263" s="9" t="s">
        <v>299</v>
      </c>
      <c r="AA263" s="9" t="s">
        <v>299</v>
      </c>
      <c r="AB263" s="9" t="s">
        <v>571</v>
      </c>
      <c r="AC263" s="88" t="s">
        <v>278</v>
      </c>
      <c r="AD263" s="8" t="s">
        <v>117</v>
      </c>
      <c r="AE263" s="1"/>
      <c r="AF263" s="8"/>
    </row>
    <row r="264" spans="1:32" s="90" customFormat="1" ht="67.5">
      <c r="A264" s="16">
        <v>5</v>
      </c>
      <c r="B264" s="10" t="s">
        <v>189</v>
      </c>
      <c r="C264" s="11" t="s">
        <v>191</v>
      </c>
      <c r="D264" s="257" t="s">
        <v>231</v>
      </c>
      <c r="E264" s="11" t="s">
        <v>230</v>
      </c>
      <c r="F264" s="11" t="s">
        <v>229</v>
      </c>
      <c r="G264" s="139" t="s">
        <v>232</v>
      </c>
      <c r="H264" s="139" t="s">
        <v>233</v>
      </c>
      <c r="I264" s="117" t="s">
        <v>195</v>
      </c>
      <c r="J264" s="12">
        <v>283.78</v>
      </c>
      <c r="K264" s="134">
        <v>394672823.6754627</v>
      </c>
      <c r="L264" s="134">
        <v>811649086.281</v>
      </c>
      <c r="M264" s="134">
        <v>6667340.118</v>
      </c>
      <c r="N264" s="51">
        <v>500</v>
      </c>
      <c r="O264" s="51">
        <f t="shared" si="10"/>
        <v>3.3333333333333335</v>
      </c>
      <c r="P264" s="227">
        <v>3701841.33</v>
      </c>
      <c r="Q264" s="227" t="s">
        <v>723</v>
      </c>
      <c r="R264" s="227">
        <f>SUM(P264:Q264)</f>
        <v>3701841.33</v>
      </c>
      <c r="S264" s="230">
        <v>588802309.249</v>
      </c>
      <c r="T264" s="230" t="s">
        <v>723</v>
      </c>
      <c r="U264" s="231">
        <f>SUM(S264:T264)</f>
        <v>588802309.249</v>
      </c>
      <c r="V264" s="9" t="s">
        <v>68</v>
      </c>
      <c r="W264" s="9" t="s">
        <v>63</v>
      </c>
      <c r="X264" s="9" t="s">
        <v>311</v>
      </c>
      <c r="Y264" s="71" t="s">
        <v>739</v>
      </c>
      <c r="Z264" s="9" t="s">
        <v>301</v>
      </c>
      <c r="AA264" s="9" t="s">
        <v>301</v>
      </c>
      <c r="AB264" s="9" t="s">
        <v>189</v>
      </c>
      <c r="AC264" s="9" t="s">
        <v>278</v>
      </c>
      <c r="AD264" s="8" t="s">
        <v>117</v>
      </c>
      <c r="AE264" s="1"/>
      <c r="AF264" s="8"/>
    </row>
    <row r="265" spans="1:32" s="90" customFormat="1" ht="67.5">
      <c r="A265" s="16">
        <v>121</v>
      </c>
      <c r="B265" s="10" t="s">
        <v>82</v>
      </c>
      <c r="C265" s="11" t="s">
        <v>188</v>
      </c>
      <c r="D265" s="257" t="s">
        <v>825</v>
      </c>
      <c r="E265" s="11" t="s">
        <v>552</v>
      </c>
      <c r="F265" s="8" t="s">
        <v>52</v>
      </c>
      <c r="G265" s="108" t="s">
        <v>824</v>
      </c>
      <c r="H265" s="108" t="s">
        <v>756</v>
      </c>
      <c r="I265" s="163" t="s">
        <v>204</v>
      </c>
      <c r="J265" s="134">
        <v>46790000</v>
      </c>
      <c r="K265" s="94">
        <v>53583907.97942378</v>
      </c>
      <c r="L265" s="134">
        <v>6630409826.752</v>
      </c>
      <c r="M265" s="134">
        <v>54465899.347</v>
      </c>
      <c r="N265" s="51"/>
      <c r="O265" s="51">
        <f t="shared" si="10"/>
        <v>0</v>
      </c>
      <c r="P265" s="51"/>
      <c r="Q265" s="51"/>
      <c r="R265" s="51"/>
      <c r="S265" s="51"/>
      <c r="T265" s="51"/>
      <c r="U265" s="51"/>
      <c r="V265" s="9" t="s">
        <v>68</v>
      </c>
      <c r="W265" s="9" t="s">
        <v>63</v>
      </c>
      <c r="X265" s="9" t="s">
        <v>307</v>
      </c>
      <c r="Y265" s="71" t="s">
        <v>739</v>
      </c>
      <c r="Z265" s="9" t="s">
        <v>299</v>
      </c>
      <c r="AA265" s="9" t="s">
        <v>299</v>
      </c>
      <c r="AB265" s="9" t="s">
        <v>222</v>
      </c>
      <c r="AC265" s="9" t="s">
        <v>278</v>
      </c>
      <c r="AD265" s="8" t="s">
        <v>117</v>
      </c>
      <c r="AE265" s="1"/>
      <c r="AF265" s="8"/>
    </row>
    <row r="266" spans="1:32" s="90" customFormat="1" ht="63.75">
      <c r="A266" s="16">
        <v>162</v>
      </c>
      <c r="B266" s="10" t="s">
        <v>88</v>
      </c>
      <c r="C266" s="22" t="s">
        <v>188</v>
      </c>
      <c r="D266" s="257" t="s">
        <v>468</v>
      </c>
      <c r="E266" s="71" t="s">
        <v>781</v>
      </c>
      <c r="F266" s="11" t="s">
        <v>208</v>
      </c>
      <c r="G266" s="139" t="s">
        <v>469</v>
      </c>
      <c r="H266" s="139" t="s">
        <v>830</v>
      </c>
      <c r="I266" s="126" t="s">
        <v>204</v>
      </c>
      <c r="J266" s="78">
        <v>16.7</v>
      </c>
      <c r="K266" s="94">
        <v>19126742.00952733</v>
      </c>
      <c r="L266" s="134">
        <v>13434974.545</v>
      </c>
      <c r="M266" s="134">
        <v>110362.405</v>
      </c>
      <c r="N266" s="51"/>
      <c r="O266" s="51">
        <f t="shared" si="10"/>
        <v>0</v>
      </c>
      <c r="P266" s="51"/>
      <c r="Q266" s="51"/>
      <c r="R266" s="51"/>
      <c r="S266" s="51"/>
      <c r="T266" s="51"/>
      <c r="U266" s="51"/>
      <c r="V266" s="9" t="s">
        <v>68</v>
      </c>
      <c r="W266" s="9" t="s">
        <v>63</v>
      </c>
      <c r="X266" s="9" t="s">
        <v>311</v>
      </c>
      <c r="Y266" s="9" t="s">
        <v>739</v>
      </c>
      <c r="Z266" s="9" t="s">
        <v>301</v>
      </c>
      <c r="AA266" s="9" t="s">
        <v>301</v>
      </c>
      <c r="AB266" s="9" t="s">
        <v>222</v>
      </c>
      <c r="AC266" s="88" t="s">
        <v>279</v>
      </c>
      <c r="AD266" s="8" t="s">
        <v>117</v>
      </c>
      <c r="AE266" s="1"/>
      <c r="AF266" s="8"/>
    </row>
    <row r="267" spans="1:32" s="90" customFormat="1" ht="63.75">
      <c r="A267" s="16">
        <v>169</v>
      </c>
      <c r="B267" s="10" t="s">
        <v>88</v>
      </c>
      <c r="C267" s="11" t="s">
        <v>188</v>
      </c>
      <c r="D267" s="260">
        <v>201567486</v>
      </c>
      <c r="E267" s="71" t="s">
        <v>693</v>
      </c>
      <c r="F267" s="11" t="s">
        <v>208</v>
      </c>
      <c r="G267" s="95" t="s">
        <v>694</v>
      </c>
      <c r="H267" s="95" t="s">
        <v>695</v>
      </c>
      <c r="I267" s="125" t="s">
        <v>204</v>
      </c>
      <c r="J267" s="94">
        <v>10000000</v>
      </c>
      <c r="K267" s="94">
        <v>11451999.995602433</v>
      </c>
      <c r="L267" s="66"/>
      <c r="M267" s="66"/>
      <c r="N267" s="51">
        <v>150</v>
      </c>
      <c r="O267" s="51">
        <f t="shared" si="10"/>
        <v>1</v>
      </c>
      <c r="P267" s="227" t="s">
        <v>723</v>
      </c>
      <c r="Q267" s="227">
        <v>4477341.914</v>
      </c>
      <c r="R267" s="227">
        <f>SUM(P267:Q267)</f>
        <v>4477341.914</v>
      </c>
      <c r="S267" s="227" t="s">
        <v>723</v>
      </c>
      <c r="T267" s="227">
        <v>700256482.558</v>
      </c>
      <c r="U267" s="231">
        <f>SUM(S267:T267)</f>
        <v>700256482.558</v>
      </c>
      <c r="V267" s="9" t="s">
        <v>68</v>
      </c>
      <c r="W267" s="9" t="s">
        <v>63</v>
      </c>
      <c r="X267" s="9" t="s">
        <v>311</v>
      </c>
      <c r="Y267" s="9" t="s">
        <v>739</v>
      </c>
      <c r="Z267" s="9"/>
      <c r="AA267" s="9" t="s">
        <v>301</v>
      </c>
      <c r="AB267" s="9" t="s">
        <v>222</v>
      </c>
      <c r="AC267" s="88" t="s">
        <v>279</v>
      </c>
      <c r="AD267" s="8" t="s">
        <v>117</v>
      </c>
      <c r="AE267" s="1"/>
      <c r="AF267" s="8"/>
    </row>
    <row r="268" spans="1:32" ht="63.75">
      <c r="A268" s="16">
        <v>258</v>
      </c>
      <c r="B268" s="10" t="s">
        <v>196</v>
      </c>
      <c r="C268" s="11" t="s">
        <v>191</v>
      </c>
      <c r="D268" s="111">
        <v>837</v>
      </c>
      <c r="E268" s="43" t="s">
        <v>764</v>
      </c>
      <c r="F268" s="11" t="s">
        <v>52</v>
      </c>
      <c r="G268" s="136" t="s">
        <v>340</v>
      </c>
      <c r="H268" s="136" t="s">
        <v>341</v>
      </c>
      <c r="I268" s="129" t="s">
        <v>195</v>
      </c>
      <c r="J268" s="49">
        <v>18.55</v>
      </c>
      <c r="K268" s="94">
        <v>25799154.54153922</v>
      </c>
      <c r="L268" s="134">
        <v>994860140.463</v>
      </c>
      <c r="M268" s="134">
        <v>8172338.316</v>
      </c>
      <c r="N268" s="51">
        <v>894</v>
      </c>
      <c r="O268" s="51">
        <f t="shared" si="10"/>
        <v>5.96</v>
      </c>
      <c r="P268" s="227">
        <v>1273498.777</v>
      </c>
      <c r="Q268" s="227" t="s">
        <v>723</v>
      </c>
      <c r="R268" s="227">
        <f>SUM(P268:Q268)</f>
        <v>1273498.777</v>
      </c>
      <c r="S268" s="230">
        <v>201722248.241</v>
      </c>
      <c r="T268" s="230" t="s">
        <v>723</v>
      </c>
      <c r="U268" s="231">
        <f>SUM(S268:T268)</f>
        <v>201722248.241</v>
      </c>
      <c r="V268" s="9" t="s">
        <v>68</v>
      </c>
      <c r="W268" s="9" t="s">
        <v>63</v>
      </c>
      <c r="X268" s="9" t="s">
        <v>307</v>
      </c>
      <c r="Y268" s="9" t="s">
        <v>739</v>
      </c>
      <c r="Z268" s="9" t="s">
        <v>299</v>
      </c>
      <c r="AA268" s="9" t="s">
        <v>299</v>
      </c>
      <c r="AB268" s="9" t="s">
        <v>571</v>
      </c>
      <c r="AC268" s="88" t="s">
        <v>278</v>
      </c>
      <c r="AD268" s="8" t="s">
        <v>117</v>
      </c>
      <c r="AF268" s="8"/>
    </row>
    <row r="269" spans="1:32" s="90" customFormat="1" ht="67.5">
      <c r="A269" s="16">
        <v>259</v>
      </c>
      <c r="B269" s="10" t="s">
        <v>196</v>
      </c>
      <c r="C269" s="11" t="s">
        <v>191</v>
      </c>
      <c r="D269" s="111" t="s">
        <v>349</v>
      </c>
      <c r="E269" s="43" t="s">
        <v>350</v>
      </c>
      <c r="F269" s="11" t="s">
        <v>351</v>
      </c>
      <c r="G269" s="136" t="s">
        <v>352</v>
      </c>
      <c r="H269" s="136" t="s">
        <v>353</v>
      </c>
      <c r="I269" s="283" t="s">
        <v>195</v>
      </c>
      <c r="J269" s="49">
        <v>48.55</v>
      </c>
      <c r="K269" s="94">
        <v>67522854.60871854</v>
      </c>
      <c r="L269" s="134">
        <v>6970613685.958</v>
      </c>
      <c r="M269" s="134">
        <v>57260524.361</v>
      </c>
      <c r="N269" s="51">
        <v>1875</v>
      </c>
      <c r="O269" s="51">
        <f t="shared" si="10"/>
        <v>12.5</v>
      </c>
      <c r="P269" s="227" t="s">
        <v>723</v>
      </c>
      <c r="Q269" s="227">
        <v>1889101.721</v>
      </c>
      <c r="R269" s="227">
        <f>SUM(P269:Q269)</f>
        <v>1889101.721</v>
      </c>
      <c r="S269" s="230" t="s">
        <v>723</v>
      </c>
      <c r="T269" s="230">
        <v>302728531.796</v>
      </c>
      <c r="U269" s="231">
        <f>SUM(S269:T269)</f>
        <v>302728531.796</v>
      </c>
      <c r="V269" s="9" t="s">
        <v>68</v>
      </c>
      <c r="W269" s="9" t="s">
        <v>63</v>
      </c>
      <c r="X269" s="9" t="s">
        <v>307</v>
      </c>
      <c r="Y269" s="249" t="s">
        <v>739</v>
      </c>
      <c r="Z269" s="9" t="s">
        <v>300</v>
      </c>
      <c r="AA269" s="9" t="s">
        <v>300</v>
      </c>
      <c r="AB269" s="9" t="s">
        <v>571</v>
      </c>
      <c r="AC269" s="88" t="s">
        <v>278</v>
      </c>
      <c r="AD269" s="8" t="s">
        <v>117</v>
      </c>
      <c r="AE269" s="1"/>
      <c r="AF269" s="8"/>
    </row>
    <row r="270" spans="1:32" ht="63.75">
      <c r="A270" s="16">
        <v>260</v>
      </c>
      <c r="B270" s="10" t="s">
        <v>196</v>
      </c>
      <c r="C270" s="11" t="s">
        <v>191</v>
      </c>
      <c r="D270" s="111" t="s">
        <v>840</v>
      </c>
      <c r="E270" s="43" t="s">
        <v>569</v>
      </c>
      <c r="F270" s="11" t="s">
        <v>208</v>
      </c>
      <c r="G270" s="136" t="s">
        <v>841</v>
      </c>
      <c r="H270" s="136" t="s">
        <v>842</v>
      </c>
      <c r="I270" s="117" t="s">
        <v>190</v>
      </c>
      <c r="J270" s="134">
        <v>82600000</v>
      </c>
      <c r="K270" s="134">
        <v>82600000</v>
      </c>
      <c r="L270" s="134">
        <v>10055316413.604</v>
      </c>
      <c r="M270" s="134">
        <v>82600000</v>
      </c>
      <c r="N270" s="54">
        <v>2250</v>
      </c>
      <c r="O270" s="51">
        <f t="shared" si="10"/>
        <v>15</v>
      </c>
      <c r="P270" s="227">
        <v>14999832</v>
      </c>
      <c r="Q270" s="227" t="s">
        <v>723</v>
      </c>
      <c r="R270" s="227">
        <f>SUM(P270:Q270)</f>
        <v>14999832</v>
      </c>
      <c r="S270" s="230">
        <v>2375973883.044</v>
      </c>
      <c r="T270" s="230" t="s">
        <v>723</v>
      </c>
      <c r="U270" s="231">
        <f>SUM(S270:T270)</f>
        <v>2375973883.044</v>
      </c>
      <c r="V270" s="9" t="s">
        <v>68</v>
      </c>
      <c r="W270" s="9" t="s">
        <v>63</v>
      </c>
      <c r="X270" s="9" t="s">
        <v>311</v>
      </c>
      <c r="Y270" s="9" t="s">
        <v>739</v>
      </c>
      <c r="Z270" s="9" t="s">
        <v>301</v>
      </c>
      <c r="AA270" s="9" t="s">
        <v>301</v>
      </c>
      <c r="AB270" s="9" t="s">
        <v>571</v>
      </c>
      <c r="AC270" s="88" t="s">
        <v>278</v>
      </c>
      <c r="AD270" s="8" t="s">
        <v>117</v>
      </c>
      <c r="AF270" s="8"/>
    </row>
    <row r="271" spans="1:32" s="90" customFormat="1" ht="63.75">
      <c r="A271" s="16">
        <v>274</v>
      </c>
      <c r="B271" s="10" t="s">
        <v>89</v>
      </c>
      <c r="C271" s="11" t="s">
        <v>188</v>
      </c>
      <c r="D271" s="123" t="s">
        <v>506</v>
      </c>
      <c r="E271" s="11" t="s">
        <v>381</v>
      </c>
      <c r="F271" s="11" t="s">
        <v>214</v>
      </c>
      <c r="G271" s="37" t="s">
        <v>591</v>
      </c>
      <c r="H271" s="37" t="s">
        <v>592</v>
      </c>
      <c r="I271" s="131"/>
      <c r="J271" s="45"/>
      <c r="K271" s="56"/>
      <c r="L271" s="56"/>
      <c r="M271" s="56"/>
      <c r="N271" s="51">
        <v>72</v>
      </c>
      <c r="O271" s="51">
        <f t="shared" si="10"/>
        <v>0.48</v>
      </c>
      <c r="P271" s="51"/>
      <c r="Q271" s="51"/>
      <c r="R271" s="51"/>
      <c r="S271" s="51"/>
      <c r="T271" s="51"/>
      <c r="U271" s="51"/>
      <c r="V271" s="9" t="s">
        <v>68</v>
      </c>
      <c r="W271" s="9" t="s">
        <v>63</v>
      </c>
      <c r="X271" s="9" t="s">
        <v>307</v>
      </c>
      <c r="Y271" s="9" t="s">
        <v>739</v>
      </c>
      <c r="Z271" s="9" t="s">
        <v>299</v>
      </c>
      <c r="AA271" s="9" t="s">
        <v>299</v>
      </c>
      <c r="AB271" s="9" t="s">
        <v>89</v>
      </c>
      <c r="AC271" s="9" t="s">
        <v>279</v>
      </c>
      <c r="AD271" s="8" t="s">
        <v>117</v>
      </c>
      <c r="AE271" s="1"/>
      <c r="AF271" s="8"/>
    </row>
    <row r="272" spans="1:32" s="90" customFormat="1" ht="63.75">
      <c r="A272" s="16">
        <v>286</v>
      </c>
      <c r="B272" s="10" t="s">
        <v>10</v>
      </c>
      <c r="C272" s="11" t="s">
        <v>188</v>
      </c>
      <c r="D272" s="112"/>
      <c r="E272" s="43" t="s">
        <v>593</v>
      </c>
      <c r="F272" s="11" t="s">
        <v>52</v>
      </c>
      <c r="G272" s="37"/>
      <c r="H272" s="37"/>
      <c r="I272" s="197"/>
      <c r="J272" s="239"/>
      <c r="K272" s="12"/>
      <c r="L272" s="12"/>
      <c r="M272" s="12"/>
      <c r="N272" s="51">
        <v>50</v>
      </c>
      <c r="O272" s="51">
        <f t="shared" si="10"/>
        <v>0.3333333333333333</v>
      </c>
      <c r="P272" s="51"/>
      <c r="Q272" s="51"/>
      <c r="R272" s="51"/>
      <c r="S272" s="51"/>
      <c r="T272" s="51"/>
      <c r="U272" s="51"/>
      <c r="V272" s="9" t="s">
        <v>68</v>
      </c>
      <c r="W272" s="9" t="s">
        <v>63</v>
      </c>
      <c r="X272" s="9" t="s">
        <v>307</v>
      </c>
      <c r="Y272" s="9" t="s">
        <v>739</v>
      </c>
      <c r="Z272" s="9" t="s">
        <v>299</v>
      </c>
      <c r="AA272" s="9" t="s">
        <v>299</v>
      </c>
      <c r="AB272" s="9" t="s">
        <v>571</v>
      </c>
      <c r="AC272" s="88" t="s">
        <v>278</v>
      </c>
      <c r="AD272" s="8" t="s">
        <v>117</v>
      </c>
      <c r="AE272" s="1"/>
      <c r="AF272" s="8"/>
    </row>
    <row r="273" spans="1:32" s="90" customFormat="1" ht="63.75">
      <c r="A273" s="16">
        <v>288</v>
      </c>
      <c r="B273" s="10" t="s">
        <v>10</v>
      </c>
      <c r="C273" s="11" t="s">
        <v>188</v>
      </c>
      <c r="D273" s="112" t="s">
        <v>457</v>
      </c>
      <c r="E273" s="96" t="s">
        <v>458</v>
      </c>
      <c r="F273" s="11" t="s">
        <v>41</v>
      </c>
      <c r="G273" s="37" t="s">
        <v>459</v>
      </c>
      <c r="H273" s="37" t="s">
        <v>104</v>
      </c>
      <c r="I273" s="9" t="s">
        <v>190</v>
      </c>
      <c r="J273" s="75">
        <v>8.1</v>
      </c>
      <c r="K273" s="134">
        <v>8100000</v>
      </c>
      <c r="L273" s="134">
        <v>944171719.467</v>
      </c>
      <c r="M273" s="134">
        <v>7755955.24</v>
      </c>
      <c r="N273" s="51"/>
      <c r="O273" s="51">
        <f t="shared" si="10"/>
        <v>0</v>
      </c>
      <c r="P273" s="240"/>
      <c r="Q273" s="240"/>
      <c r="R273" s="240"/>
      <c r="S273" s="240"/>
      <c r="T273" s="240"/>
      <c r="U273" s="240"/>
      <c r="V273" s="9" t="s">
        <v>68</v>
      </c>
      <c r="W273" s="9" t="s">
        <v>63</v>
      </c>
      <c r="X273" s="9" t="s">
        <v>307</v>
      </c>
      <c r="Y273" s="9" t="s">
        <v>739</v>
      </c>
      <c r="Z273" s="9" t="s">
        <v>300</v>
      </c>
      <c r="AA273" s="9" t="s">
        <v>300</v>
      </c>
      <c r="AB273" s="9" t="s">
        <v>571</v>
      </c>
      <c r="AC273" s="88" t="s">
        <v>278</v>
      </c>
      <c r="AD273" s="8" t="s">
        <v>117</v>
      </c>
      <c r="AE273" s="1"/>
      <c r="AF273" s="8"/>
    </row>
    <row r="274" spans="1:32" ht="63.75">
      <c r="A274" s="16">
        <v>320</v>
      </c>
      <c r="B274" s="10" t="s">
        <v>197</v>
      </c>
      <c r="C274" s="11" t="s">
        <v>188</v>
      </c>
      <c r="D274" s="257">
        <v>203029</v>
      </c>
      <c r="E274" s="11" t="s">
        <v>607</v>
      </c>
      <c r="F274" s="11" t="s">
        <v>229</v>
      </c>
      <c r="G274" s="37" t="s">
        <v>99</v>
      </c>
      <c r="H274" s="37" t="s">
        <v>135</v>
      </c>
      <c r="I274" s="117" t="s">
        <v>199</v>
      </c>
      <c r="J274" s="229">
        <v>279</v>
      </c>
      <c r="K274" s="94">
        <v>356255101.534747</v>
      </c>
      <c r="L274" s="134">
        <v>10776476455.717</v>
      </c>
      <c r="M274" s="134">
        <v>88524012.436</v>
      </c>
      <c r="N274" s="51">
        <v>9733.5</v>
      </c>
      <c r="O274" s="51">
        <f t="shared" si="10"/>
        <v>64.89</v>
      </c>
      <c r="P274" s="196">
        <v>44072999.951</v>
      </c>
      <c r="Q274" s="196" t="s">
        <v>723</v>
      </c>
      <c r="R274" s="196">
        <f>SUM(P274:Q274)</f>
        <v>44072999.951</v>
      </c>
      <c r="S274" s="196">
        <v>7094724500.287</v>
      </c>
      <c r="T274" s="196" t="s">
        <v>723</v>
      </c>
      <c r="U274" s="203">
        <f>SUM(S274:T274)</f>
        <v>7094724500.287</v>
      </c>
      <c r="V274" s="13" t="s">
        <v>94</v>
      </c>
      <c r="W274" s="9" t="s">
        <v>43</v>
      </c>
      <c r="X274" s="9" t="s">
        <v>311</v>
      </c>
      <c r="Y274" s="9" t="s">
        <v>739</v>
      </c>
      <c r="Z274" s="9" t="s">
        <v>301</v>
      </c>
      <c r="AA274" s="9" t="s">
        <v>301</v>
      </c>
      <c r="AB274" s="9" t="s">
        <v>222</v>
      </c>
      <c r="AC274" s="88" t="s">
        <v>279</v>
      </c>
      <c r="AD274" s="8" t="s">
        <v>117</v>
      </c>
      <c r="AE274" s="8"/>
      <c r="AF274" s="8" t="s">
        <v>314</v>
      </c>
    </row>
    <row r="275" spans="1:32" ht="63.75">
      <c r="A275" s="16">
        <v>276</v>
      </c>
      <c r="B275" s="10" t="s">
        <v>90</v>
      </c>
      <c r="C275" s="11" t="s">
        <v>191</v>
      </c>
      <c r="D275" s="42" t="s">
        <v>843</v>
      </c>
      <c r="E275" s="41" t="s">
        <v>321</v>
      </c>
      <c r="F275" s="8" t="s">
        <v>630</v>
      </c>
      <c r="G275" s="136" t="s">
        <v>845</v>
      </c>
      <c r="H275" s="136" t="s">
        <v>844</v>
      </c>
      <c r="I275" s="122" t="s">
        <v>190</v>
      </c>
      <c r="J275" s="40">
        <v>76.311</v>
      </c>
      <c r="K275" s="134">
        <v>76283000</v>
      </c>
      <c r="L275" s="134">
        <v>9286316004.588</v>
      </c>
      <c r="M275" s="134">
        <v>76283000</v>
      </c>
      <c r="N275" s="51">
        <v>90</v>
      </c>
      <c r="O275" s="51">
        <f t="shared" si="10"/>
        <v>0.6</v>
      </c>
      <c r="P275" s="51"/>
      <c r="Q275" s="51"/>
      <c r="R275" s="51"/>
      <c r="S275" s="51"/>
      <c r="T275" s="51"/>
      <c r="U275" s="51"/>
      <c r="V275" s="9" t="s">
        <v>68</v>
      </c>
      <c r="W275" s="9" t="s">
        <v>63</v>
      </c>
      <c r="X275" s="9" t="s">
        <v>307</v>
      </c>
      <c r="Y275" s="249" t="s">
        <v>750</v>
      </c>
      <c r="Z275" s="9" t="s">
        <v>300</v>
      </c>
      <c r="AA275" s="9" t="s">
        <v>300</v>
      </c>
      <c r="AB275" s="9" t="s">
        <v>176</v>
      </c>
      <c r="AC275" s="9" t="s">
        <v>279</v>
      </c>
      <c r="AD275" s="8" t="s">
        <v>117</v>
      </c>
      <c r="AE275" s="8"/>
      <c r="AF275" s="8"/>
    </row>
    <row r="276" spans="1:32" s="90" customFormat="1" ht="38.25">
      <c r="A276" s="16">
        <v>204</v>
      </c>
      <c r="B276" s="10" t="s">
        <v>194</v>
      </c>
      <c r="C276" s="11" t="s">
        <v>191</v>
      </c>
      <c r="D276" s="42" t="s">
        <v>509</v>
      </c>
      <c r="E276" s="71" t="s">
        <v>510</v>
      </c>
      <c r="F276" s="11" t="s">
        <v>275</v>
      </c>
      <c r="G276" s="37" t="s">
        <v>511</v>
      </c>
      <c r="H276" s="37" t="s">
        <v>328</v>
      </c>
      <c r="I276" s="126" t="s">
        <v>195</v>
      </c>
      <c r="J276" s="80">
        <v>81000000</v>
      </c>
      <c r="K276" s="94">
        <v>112653990.18138419</v>
      </c>
      <c r="L276" s="134">
        <v>10688331707.658</v>
      </c>
      <c r="M276" s="134">
        <v>87799942.114</v>
      </c>
      <c r="N276" s="51"/>
      <c r="O276" s="51">
        <f t="shared" si="10"/>
        <v>0</v>
      </c>
      <c r="P276" s="227">
        <v>5500000.007</v>
      </c>
      <c r="Q276" s="227">
        <v>532151.999</v>
      </c>
      <c r="R276" s="227">
        <f>SUM(P276:Q276)</f>
        <v>6032152.006</v>
      </c>
      <c r="S276" s="230">
        <v>860200255.679</v>
      </c>
      <c r="T276" s="230">
        <v>85277352.522</v>
      </c>
      <c r="U276" s="231">
        <f>SUM(S276:T276)</f>
        <v>945477608.201</v>
      </c>
      <c r="V276" s="9" t="s">
        <v>320</v>
      </c>
      <c r="W276" s="9" t="s">
        <v>43</v>
      </c>
      <c r="X276" s="9" t="s">
        <v>311</v>
      </c>
      <c r="Y276" s="249" t="s">
        <v>320</v>
      </c>
      <c r="Z276" s="9" t="s">
        <v>300</v>
      </c>
      <c r="AA276" s="9" t="s">
        <v>300</v>
      </c>
      <c r="AB276" s="9" t="s">
        <v>571</v>
      </c>
      <c r="AC276" s="88" t="s">
        <v>278</v>
      </c>
      <c r="AD276" s="8" t="s">
        <v>117</v>
      </c>
      <c r="AE276" s="8"/>
      <c r="AF276" s="8" t="s">
        <v>314</v>
      </c>
    </row>
    <row r="277" spans="1:32" ht="54">
      <c r="A277" s="16">
        <v>6</v>
      </c>
      <c r="B277" s="10" t="s">
        <v>189</v>
      </c>
      <c r="C277" s="11" t="s">
        <v>191</v>
      </c>
      <c r="D277" s="22" t="s">
        <v>680</v>
      </c>
      <c r="E277" s="71" t="s">
        <v>681</v>
      </c>
      <c r="F277" s="11" t="s">
        <v>81</v>
      </c>
      <c r="G277" s="95" t="s">
        <v>641</v>
      </c>
      <c r="H277" s="95" t="s">
        <v>155</v>
      </c>
      <c r="I277" s="325" t="s">
        <v>190</v>
      </c>
      <c r="J277" s="94">
        <v>178000000</v>
      </c>
      <c r="K277" s="134">
        <v>178000000</v>
      </c>
      <c r="L277" s="134">
        <v>11608296548.848</v>
      </c>
      <c r="M277" s="134">
        <v>95357048.5</v>
      </c>
      <c r="N277" s="51"/>
      <c r="O277" s="51">
        <f t="shared" si="10"/>
        <v>0</v>
      </c>
      <c r="P277" s="227" t="s">
        <v>723</v>
      </c>
      <c r="Q277" s="227">
        <v>16960.05</v>
      </c>
      <c r="R277" s="227">
        <f>SUM(P277:Q277)</f>
        <v>16960.05</v>
      </c>
      <c r="S277" s="230" t="s">
        <v>723</v>
      </c>
      <c r="T277" s="230">
        <v>2718697.401</v>
      </c>
      <c r="U277" s="231">
        <f>SUM(S277:T277)</f>
        <v>2718697.401</v>
      </c>
      <c r="V277" s="9" t="s">
        <v>68</v>
      </c>
      <c r="W277" s="9" t="s">
        <v>63</v>
      </c>
      <c r="X277" s="9" t="s">
        <v>307</v>
      </c>
      <c r="Y277" s="71" t="s">
        <v>740</v>
      </c>
      <c r="Z277" s="9"/>
      <c r="AA277" s="9" t="s">
        <v>301</v>
      </c>
      <c r="AB277" s="9" t="s">
        <v>189</v>
      </c>
      <c r="AC277" s="9" t="s">
        <v>278</v>
      </c>
      <c r="AD277" s="8" t="s">
        <v>117</v>
      </c>
      <c r="AE277" s="8"/>
      <c r="AF277" s="8"/>
    </row>
    <row r="278" spans="1:32" ht="54">
      <c r="A278" s="16">
        <v>12</v>
      </c>
      <c r="B278" s="10" t="s">
        <v>189</v>
      </c>
      <c r="C278" s="10" t="s">
        <v>191</v>
      </c>
      <c r="D278" s="22">
        <v>6009</v>
      </c>
      <c r="E278" s="10" t="s">
        <v>359</v>
      </c>
      <c r="F278" s="11" t="s">
        <v>256</v>
      </c>
      <c r="G278" s="37" t="s">
        <v>533</v>
      </c>
      <c r="H278" s="37" t="s">
        <v>534</v>
      </c>
      <c r="I278" s="77" t="s">
        <v>190</v>
      </c>
      <c r="J278" s="79">
        <v>10</v>
      </c>
      <c r="K278" s="134">
        <v>10000000</v>
      </c>
      <c r="L278" s="134">
        <v>698102153.968</v>
      </c>
      <c r="M278" s="134">
        <v>5734602.03</v>
      </c>
      <c r="N278" s="51">
        <v>130.908</v>
      </c>
      <c r="O278" s="51">
        <f t="shared" si="10"/>
        <v>0.8727199999999999</v>
      </c>
      <c r="P278" s="51"/>
      <c r="Q278" s="51"/>
      <c r="R278" s="51"/>
      <c r="S278" s="51"/>
      <c r="T278" s="51"/>
      <c r="U278" s="51"/>
      <c r="V278" s="9" t="s">
        <v>68</v>
      </c>
      <c r="W278" s="9" t="s">
        <v>63</v>
      </c>
      <c r="X278" s="9" t="s">
        <v>307</v>
      </c>
      <c r="Y278" s="71" t="s">
        <v>740</v>
      </c>
      <c r="Z278" s="9" t="s">
        <v>299</v>
      </c>
      <c r="AA278" s="9" t="s">
        <v>299</v>
      </c>
      <c r="AB278" s="9" t="s">
        <v>189</v>
      </c>
      <c r="AC278" s="9" t="s">
        <v>278</v>
      </c>
      <c r="AD278" s="8" t="s">
        <v>117</v>
      </c>
      <c r="AE278" s="8"/>
      <c r="AF278" s="8"/>
    </row>
    <row r="279" spans="1:32" ht="54">
      <c r="A279" s="16">
        <v>13</v>
      </c>
      <c r="B279" s="10" t="s">
        <v>189</v>
      </c>
      <c r="C279" s="11" t="s">
        <v>191</v>
      </c>
      <c r="D279" s="22">
        <v>3543</v>
      </c>
      <c r="E279" s="71" t="s">
        <v>507</v>
      </c>
      <c r="F279" s="71" t="s">
        <v>256</v>
      </c>
      <c r="G279" s="37" t="s">
        <v>508</v>
      </c>
      <c r="H279" s="37" t="s">
        <v>453</v>
      </c>
      <c r="I279" s="308" t="s">
        <v>190</v>
      </c>
      <c r="J279" s="80">
        <v>335000000</v>
      </c>
      <c r="K279" s="134">
        <v>335000000</v>
      </c>
      <c r="L279" s="134">
        <v>16542480106.98</v>
      </c>
      <c r="M279" s="134">
        <v>135889195.39</v>
      </c>
      <c r="N279" s="51">
        <v>5816.633</v>
      </c>
      <c r="O279" s="51">
        <f t="shared" si="10"/>
        <v>38.77755333333333</v>
      </c>
      <c r="P279" s="227">
        <v>516294.24</v>
      </c>
      <c r="Q279" s="227">
        <v>4226.29</v>
      </c>
      <c r="R279" s="227">
        <f>SUM(P279:Q279)</f>
        <v>520520.52999999997</v>
      </c>
      <c r="S279" s="230">
        <v>82968422.475</v>
      </c>
      <c r="T279" s="230">
        <v>676206.4</v>
      </c>
      <c r="U279" s="231">
        <f>SUM(S279:T279)</f>
        <v>83644628.875</v>
      </c>
      <c r="V279" s="9" t="s">
        <v>68</v>
      </c>
      <c r="W279" s="9" t="s">
        <v>63</v>
      </c>
      <c r="X279" s="9" t="s">
        <v>307</v>
      </c>
      <c r="Y279" s="71" t="s">
        <v>740</v>
      </c>
      <c r="Z279" s="9" t="s">
        <v>299</v>
      </c>
      <c r="AA279" s="9" t="s">
        <v>299</v>
      </c>
      <c r="AB279" s="9" t="s">
        <v>189</v>
      </c>
      <c r="AC279" s="9" t="s">
        <v>278</v>
      </c>
      <c r="AD279" s="8" t="s">
        <v>117</v>
      </c>
      <c r="AE279" s="8"/>
      <c r="AF279" s="8"/>
    </row>
    <row r="280" spans="1:32" ht="54">
      <c r="A280" s="16">
        <v>15</v>
      </c>
      <c r="B280" s="10" t="s">
        <v>189</v>
      </c>
      <c r="C280" s="11" t="s">
        <v>191</v>
      </c>
      <c r="D280" s="22">
        <v>3601</v>
      </c>
      <c r="E280" s="10" t="s">
        <v>4</v>
      </c>
      <c r="F280" s="11" t="s">
        <v>256</v>
      </c>
      <c r="G280" s="37" t="s">
        <v>588</v>
      </c>
      <c r="H280" s="37" t="s">
        <v>406</v>
      </c>
      <c r="I280" s="9" t="s">
        <v>190</v>
      </c>
      <c r="J280" s="134">
        <v>121500000</v>
      </c>
      <c r="K280" s="134">
        <v>121500000</v>
      </c>
      <c r="L280" s="134">
        <v>14790810463.11</v>
      </c>
      <c r="M280" s="134">
        <v>121500000</v>
      </c>
      <c r="N280" s="51">
        <v>3500</v>
      </c>
      <c r="O280" s="51">
        <f t="shared" si="10"/>
        <v>23.333333333333332</v>
      </c>
      <c r="P280" s="227">
        <v>2441111.92</v>
      </c>
      <c r="Q280" s="227">
        <v>2075682.68</v>
      </c>
      <c r="R280" s="227">
        <f>SUM(P280:Q280)</f>
        <v>4516794.6</v>
      </c>
      <c r="S280" s="230">
        <v>392286392.904</v>
      </c>
      <c r="T280" s="230">
        <v>330968385.668</v>
      </c>
      <c r="U280" s="231">
        <f>SUM(S280:T280)</f>
        <v>723254778.572</v>
      </c>
      <c r="V280" s="9" t="s">
        <v>68</v>
      </c>
      <c r="W280" s="9" t="s">
        <v>63</v>
      </c>
      <c r="X280" s="9" t="s">
        <v>307</v>
      </c>
      <c r="Y280" s="71" t="s">
        <v>740</v>
      </c>
      <c r="Z280" s="9" t="s">
        <v>299</v>
      </c>
      <c r="AA280" s="9" t="s">
        <v>299</v>
      </c>
      <c r="AB280" s="9" t="s">
        <v>189</v>
      </c>
      <c r="AC280" s="9" t="s">
        <v>278</v>
      </c>
      <c r="AD280" s="8" t="s">
        <v>117</v>
      </c>
      <c r="AE280" s="8"/>
      <c r="AF280" s="8"/>
    </row>
    <row r="281" spans="1:32" ht="54">
      <c r="A281" s="16">
        <v>19</v>
      </c>
      <c r="B281" s="10" t="s">
        <v>189</v>
      </c>
      <c r="C281" s="11" t="s">
        <v>191</v>
      </c>
      <c r="D281" s="22" t="s">
        <v>290</v>
      </c>
      <c r="E281" s="11" t="s">
        <v>260</v>
      </c>
      <c r="F281" s="11" t="s">
        <v>81</v>
      </c>
      <c r="G281" s="37" t="s">
        <v>172</v>
      </c>
      <c r="H281" s="37" t="s">
        <v>185</v>
      </c>
      <c r="I281" s="9" t="s">
        <v>190</v>
      </c>
      <c r="J281" s="12">
        <v>230</v>
      </c>
      <c r="K281" s="12">
        <v>230</v>
      </c>
      <c r="L281" s="12"/>
      <c r="M281" s="12"/>
      <c r="N281" s="51"/>
      <c r="O281" s="51">
        <f t="shared" si="10"/>
        <v>0</v>
      </c>
      <c r="P281" s="240"/>
      <c r="Q281" s="240"/>
      <c r="R281" s="240"/>
      <c r="S281" s="240"/>
      <c r="T281" s="240"/>
      <c r="U281" s="240"/>
      <c r="V281" s="9" t="s">
        <v>68</v>
      </c>
      <c r="W281" s="9" t="s">
        <v>63</v>
      </c>
      <c r="X281" s="9" t="s">
        <v>307</v>
      </c>
      <c r="Y281" s="71" t="s">
        <v>740</v>
      </c>
      <c r="Z281" s="9" t="s">
        <v>301</v>
      </c>
      <c r="AA281" s="9" t="s">
        <v>301</v>
      </c>
      <c r="AB281" s="9" t="s">
        <v>189</v>
      </c>
      <c r="AC281" s="9" t="s">
        <v>278</v>
      </c>
      <c r="AD281" s="8" t="s">
        <v>117</v>
      </c>
      <c r="AE281" s="8"/>
      <c r="AF281" s="8"/>
    </row>
    <row r="282" spans="1:32" ht="89.25">
      <c r="A282" s="16"/>
      <c r="B282" s="10" t="s">
        <v>189</v>
      </c>
      <c r="C282" s="11" t="s">
        <v>191</v>
      </c>
      <c r="D282" s="22"/>
      <c r="E282" s="11" t="s">
        <v>964</v>
      </c>
      <c r="F282" s="11" t="s">
        <v>81</v>
      </c>
      <c r="G282" s="37"/>
      <c r="H282" s="37"/>
      <c r="I282" s="9"/>
      <c r="K282" s="12"/>
      <c r="L282" s="12"/>
      <c r="M282" s="12"/>
      <c r="N282" s="51">
        <v>650</v>
      </c>
      <c r="O282" s="51">
        <f t="shared" si="10"/>
        <v>4.333333333333333</v>
      </c>
      <c r="P282" s="51"/>
      <c r="Q282" s="51"/>
      <c r="R282" s="51"/>
      <c r="S282" s="51"/>
      <c r="T282" s="51"/>
      <c r="U282" s="51"/>
      <c r="V282" s="9" t="s">
        <v>68</v>
      </c>
      <c r="W282" s="9" t="s">
        <v>63</v>
      </c>
      <c r="X282" s="9" t="s">
        <v>307</v>
      </c>
      <c r="Y282" s="71" t="s">
        <v>740</v>
      </c>
      <c r="Z282" s="9"/>
      <c r="AA282" s="9" t="s">
        <v>301</v>
      </c>
      <c r="AB282" s="9" t="s">
        <v>189</v>
      </c>
      <c r="AC282" s="9" t="s">
        <v>278</v>
      </c>
      <c r="AD282" s="8" t="s">
        <v>117</v>
      </c>
      <c r="AE282" s="8"/>
      <c r="AF282" s="8"/>
    </row>
    <row r="283" spans="1:32" ht="54">
      <c r="A283" s="145">
        <v>20</v>
      </c>
      <c r="B283" s="146" t="s">
        <v>189</v>
      </c>
      <c r="C283" s="146" t="s">
        <v>191</v>
      </c>
      <c r="D283" s="187">
        <v>3121</v>
      </c>
      <c r="E283" s="250" t="s">
        <v>161</v>
      </c>
      <c r="F283" s="140" t="s">
        <v>81</v>
      </c>
      <c r="G283" s="139" t="s">
        <v>21</v>
      </c>
      <c r="H283" s="139" t="s">
        <v>817</v>
      </c>
      <c r="I283" s="191" t="s">
        <v>190</v>
      </c>
      <c r="J283" s="316">
        <v>117.6</v>
      </c>
      <c r="K283" s="147">
        <v>117600000</v>
      </c>
      <c r="L283" s="147">
        <v>5979019199.948</v>
      </c>
      <c r="M283" s="147">
        <v>49115011.96</v>
      </c>
      <c r="N283" s="103">
        <v>781.98</v>
      </c>
      <c r="O283" s="51">
        <f t="shared" si="10"/>
        <v>5.2132000000000005</v>
      </c>
      <c r="P283" s="103"/>
      <c r="Q283" s="103"/>
      <c r="R283" s="103"/>
      <c r="S283" s="103"/>
      <c r="T283" s="103"/>
      <c r="U283" s="103"/>
      <c r="V283" s="148" t="s">
        <v>68</v>
      </c>
      <c r="W283" s="148" t="s">
        <v>63</v>
      </c>
      <c r="X283" s="9" t="s">
        <v>307</v>
      </c>
      <c r="Y283" s="71" t="s">
        <v>740</v>
      </c>
      <c r="Z283" s="9" t="s">
        <v>301</v>
      </c>
      <c r="AA283" s="9" t="s">
        <v>301</v>
      </c>
      <c r="AB283" s="9" t="s">
        <v>189</v>
      </c>
      <c r="AC283" s="9" t="s">
        <v>278</v>
      </c>
      <c r="AD283" s="8" t="s">
        <v>117</v>
      </c>
      <c r="AE283" s="8"/>
      <c r="AF283" s="8"/>
    </row>
    <row r="284" spans="1:32" s="90" customFormat="1" ht="54">
      <c r="A284" s="16">
        <v>21</v>
      </c>
      <c r="B284" s="10" t="s">
        <v>189</v>
      </c>
      <c r="C284" s="10" t="s">
        <v>191</v>
      </c>
      <c r="D284" s="22"/>
      <c r="E284" s="11" t="s">
        <v>967</v>
      </c>
      <c r="F284" s="11" t="s">
        <v>81</v>
      </c>
      <c r="G284" s="139"/>
      <c r="H284" s="139"/>
      <c r="I284" s="117"/>
      <c r="J284" s="40"/>
      <c r="K284" s="40"/>
      <c r="L284" s="40"/>
      <c r="M284" s="40"/>
      <c r="N284" s="54">
        <v>50</v>
      </c>
      <c r="O284" s="51">
        <f t="shared" si="10"/>
        <v>0.3333333333333333</v>
      </c>
      <c r="P284" s="240"/>
      <c r="Q284" s="240"/>
      <c r="R284" s="240"/>
      <c r="S284" s="240"/>
      <c r="T284" s="240"/>
      <c r="U284" s="240"/>
      <c r="V284" s="9" t="s">
        <v>68</v>
      </c>
      <c r="W284" s="9" t="s">
        <v>63</v>
      </c>
      <c r="X284" s="9" t="s">
        <v>307</v>
      </c>
      <c r="Y284" s="71" t="s">
        <v>740</v>
      </c>
      <c r="Z284" s="9" t="s">
        <v>301</v>
      </c>
      <c r="AA284" s="9" t="s">
        <v>301</v>
      </c>
      <c r="AB284" s="9" t="s">
        <v>189</v>
      </c>
      <c r="AC284" s="9" t="s">
        <v>278</v>
      </c>
      <c r="AD284" s="8" t="s">
        <v>117</v>
      </c>
      <c r="AE284" s="8"/>
      <c r="AF284" s="8"/>
    </row>
    <row r="285" spans="1:32" ht="54">
      <c r="A285" s="16">
        <v>23</v>
      </c>
      <c r="B285" s="10" t="s">
        <v>189</v>
      </c>
      <c r="C285" s="11" t="s">
        <v>191</v>
      </c>
      <c r="D285" s="42"/>
      <c r="E285" s="11" t="s">
        <v>601</v>
      </c>
      <c r="F285" s="11" t="s">
        <v>81</v>
      </c>
      <c r="G285" s="139"/>
      <c r="H285" s="139"/>
      <c r="I285" s="117"/>
      <c r="J285" s="40"/>
      <c r="K285" s="253"/>
      <c r="L285" s="12"/>
      <c r="M285" s="12"/>
      <c r="N285" s="51">
        <v>100</v>
      </c>
      <c r="O285" s="51">
        <f t="shared" si="10"/>
        <v>0.6666666666666666</v>
      </c>
      <c r="P285" s="240"/>
      <c r="Q285" s="240"/>
      <c r="R285" s="240"/>
      <c r="S285" s="240"/>
      <c r="T285" s="240"/>
      <c r="U285" s="240"/>
      <c r="V285" s="9" t="s">
        <v>68</v>
      </c>
      <c r="W285" s="9" t="s">
        <v>63</v>
      </c>
      <c r="X285" s="9" t="s">
        <v>307</v>
      </c>
      <c r="Y285" s="96" t="s">
        <v>740</v>
      </c>
      <c r="Z285" s="9" t="s">
        <v>301</v>
      </c>
      <c r="AA285" s="9" t="s">
        <v>301</v>
      </c>
      <c r="AB285" s="9" t="s">
        <v>189</v>
      </c>
      <c r="AC285" s="9" t="s">
        <v>278</v>
      </c>
      <c r="AD285" s="8" t="s">
        <v>117</v>
      </c>
      <c r="AE285" s="8"/>
      <c r="AF285" s="8"/>
    </row>
    <row r="286" spans="1:32" ht="54.75" thickBot="1">
      <c r="A286" s="16">
        <v>24</v>
      </c>
      <c r="B286" s="10" t="s">
        <v>189</v>
      </c>
      <c r="C286" s="11" t="s">
        <v>191</v>
      </c>
      <c r="D286" s="22"/>
      <c r="E286" s="43" t="s">
        <v>614</v>
      </c>
      <c r="F286" s="11" t="s">
        <v>81</v>
      </c>
      <c r="G286" s="139"/>
      <c r="H286" s="139"/>
      <c r="I286" s="118"/>
      <c r="J286" s="40"/>
      <c r="K286" s="40"/>
      <c r="L286" s="40"/>
      <c r="M286" s="40"/>
      <c r="N286" s="51"/>
      <c r="O286" s="51">
        <f t="shared" si="10"/>
        <v>0</v>
      </c>
      <c r="P286" s="240"/>
      <c r="Q286" s="240"/>
      <c r="R286" s="240"/>
      <c r="S286" s="240"/>
      <c r="T286" s="240"/>
      <c r="U286" s="240"/>
      <c r="V286" s="9" t="s">
        <v>68</v>
      </c>
      <c r="W286" s="9" t="s">
        <v>63</v>
      </c>
      <c r="X286" s="9" t="s">
        <v>307</v>
      </c>
      <c r="Y286" s="71" t="s">
        <v>740</v>
      </c>
      <c r="Z286" s="9" t="s">
        <v>301</v>
      </c>
      <c r="AA286" s="9" t="s">
        <v>301</v>
      </c>
      <c r="AB286" s="9" t="s">
        <v>189</v>
      </c>
      <c r="AC286" s="9" t="s">
        <v>278</v>
      </c>
      <c r="AD286" s="8" t="s">
        <v>117</v>
      </c>
      <c r="AE286" s="8"/>
      <c r="AF286" s="8"/>
    </row>
    <row r="287" spans="1:32" ht="54.75" thickBot="1">
      <c r="A287" s="16">
        <v>26</v>
      </c>
      <c r="B287" s="10" t="s">
        <v>189</v>
      </c>
      <c r="C287" s="11" t="s">
        <v>191</v>
      </c>
      <c r="D287" s="22"/>
      <c r="E287" s="11" t="s">
        <v>602</v>
      </c>
      <c r="F287" s="11" t="s">
        <v>81</v>
      </c>
      <c r="G287" s="139"/>
      <c r="H287" s="139"/>
      <c r="I287" s="117"/>
      <c r="J287" s="81"/>
      <c r="K287" s="65"/>
      <c r="L287" s="65"/>
      <c r="M287" s="65"/>
      <c r="O287" s="51">
        <f t="shared" si="10"/>
        <v>0</v>
      </c>
      <c r="P287" s="240"/>
      <c r="Q287" s="240"/>
      <c r="R287" s="240"/>
      <c r="S287" s="240"/>
      <c r="T287" s="240"/>
      <c r="U287" s="240"/>
      <c r="V287" s="9" t="s">
        <v>68</v>
      </c>
      <c r="W287" s="9" t="s">
        <v>63</v>
      </c>
      <c r="X287" s="9" t="s">
        <v>307</v>
      </c>
      <c r="Y287" s="71" t="s">
        <v>740</v>
      </c>
      <c r="Z287" s="9" t="s">
        <v>301</v>
      </c>
      <c r="AA287" s="9" t="s">
        <v>301</v>
      </c>
      <c r="AB287" s="9" t="s">
        <v>189</v>
      </c>
      <c r="AC287" s="9" t="s">
        <v>278</v>
      </c>
      <c r="AD287" s="8" t="s">
        <v>117</v>
      </c>
      <c r="AE287" s="304"/>
      <c r="AF287" s="8"/>
    </row>
    <row r="288" spans="1:32" ht="54">
      <c r="A288" s="16">
        <v>27</v>
      </c>
      <c r="B288" s="10" t="s">
        <v>189</v>
      </c>
      <c r="C288" s="11" t="s">
        <v>191</v>
      </c>
      <c r="D288" s="22"/>
      <c r="E288" s="11" t="s">
        <v>608</v>
      </c>
      <c r="F288" s="11" t="s">
        <v>81</v>
      </c>
      <c r="G288" s="139"/>
      <c r="H288" s="139"/>
      <c r="I288" s="117"/>
      <c r="J288" s="81"/>
      <c r="K288" s="65"/>
      <c r="L288" s="65"/>
      <c r="M288" s="65"/>
      <c r="N288" s="51">
        <v>900</v>
      </c>
      <c r="O288" s="51">
        <f t="shared" si="10"/>
        <v>6</v>
      </c>
      <c r="P288" s="51"/>
      <c r="Q288" s="51"/>
      <c r="R288" s="51"/>
      <c r="S288" s="51"/>
      <c r="T288" s="51"/>
      <c r="U288" s="51"/>
      <c r="V288" s="9" t="s">
        <v>68</v>
      </c>
      <c r="W288" s="9" t="s">
        <v>63</v>
      </c>
      <c r="X288" s="9" t="s">
        <v>307</v>
      </c>
      <c r="Y288" s="71" t="s">
        <v>740</v>
      </c>
      <c r="Z288" s="9" t="s">
        <v>301</v>
      </c>
      <c r="AA288" s="9" t="s">
        <v>301</v>
      </c>
      <c r="AB288" s="9" t="s">
        <v>189</v>
      </c>
      <c r="AC288" s="9" t="s">
        <v>278</v>
      </c>
      <c r="AD288" s="8" t="s">
        <v>117</v>
      </c>
      <c r="AE288" s="39"/>
      <c r="AF288" s="29" t="s">
        <v>313</v>
      </c>
    </row>
    <row r="289" spans="1:32" ht="54">
      <c r="A289" s="16">
        <v>28</v>
      </c>
      <c r="B289" s="10" t="s">
        <v>189</v>
      </c>
      <c r="C289" s="11" t="s">
        <v>191</v>
      </c>
      <c r="D289" s="22"/>
      <c r="E289" s="11" t="s">
        <v>613</v>
      </c>
      <c r="F289" s="11" t="s">
        <v>81</v>
      </c>
      <c r="G289" s="37"/>
      <c r="H289" s="37"/>
      <c r="I289" s="117"/>
      <c r="J289" s="81"/>
      <c r="K289" s="65"/>
      <c r="L289" s="65"/>
      <c r="M289" s="65"/>
      <c r="N289" s="51"/>
      <c r="O289" s="51">
        <f t="shared" si="10"/>
        <v>0</v>
      </c>
      <c r="P289" s="240"/>
      <c r="Q289" s="240"/>
      <c r="R289" s="240"/>
      <c r="S289" s="240"/>
      <c r="T289" s="240"/>
      <c r="U289" s="240"/>
      <c r="V289" s="9" t="s">
        <v>68</v>
      </c>
      <c r="W289" s="9" t="s">
        <v>63</v>
      </c>
      <c r="X289" s="9" t="s">
        <v>307</v>
      </c>
      <c r="Y289" s="71" t="s">
        <v>740</v>
      </c>
      <c r="Z289" s="9" t="s">
        <v>301</v>
      </c>
      <c r="AA289" s="9" t="s">
        <v>301</v>
      </c>
      <c r="AB289" s="9" t="s">
        <v>189</v>
      </c>
      <c r="AC289" s="9" t="s">
        <v>278</v>
      </c>
      <c r="AD289" s="8" t="s">
        <v>117</v>
      </c>
      <c r="AE289" s="39"/>
      <c r="AF289" s="29"/>
    </row>
    <row r="290" spans="1:32" ht="51">
      <c r="A290" s="16">
        <v>66</v>
      </c>
      <c r="B290" s="10" t="s">
        <v>189</v>
      </c>
      <c r="C290" s="11" t="s">
        <v>191</v>
      </c>
      <c r="D290" s="22" t="s">
        <v>516</v>
      </c>
      <c r="E290" s="11" t="s">
        <v>494</v>
      </c>
      <c r="F290" s="11" t="s">
        <v>214</v>
      </c>
      <c r="G290" s="37" t="s">
        <v>493</v>
      </c>
      <c r="H290" s="37" t="s">
        <v>818</v>
      </c>
      <c r="I290" s="119" t="s">
        <v>190</v>
      </c>
      <c r="J290" s="79">
        <v>9.7</v>
      </c>
      <c r="K290" s="134">
        <v>9700000</v>
      </c>
      <c r="L290" s="134">
        <v>838399658.64</v>
      </c>
      <c r="M290" s="134">
        <v>6887084.3</v>
      </c>
      <c r="N290" s="51">
        <v>430.69</v>
      </c>
      <c r="O290" s="51">
        <f t="shared" si="10"/>
        <v>2.8712666666666666</v>
      </c>
      <c r="P290" s="196">
        <v>1093156.48</v>
      </c>
      <c r="Q290" s="196" t="s">
        <v>723</v>
      </c>
      <c r="R290" s="196">
        <f>SUM(P290:Q290)</f>
        <v>1093156.48</v>
      </c>
      <c r="S290" s="204">
        <v>175670115.288</v>
      </c>
      <c r="T290" s="204" t="s">
        <v>723</v>
      </c>
      <c r="U290" s="203">
        <f>SUM(S290:T290)</f>
        <v>175670115.288</v>
      </c>
      <c r="V290" s="9" t="s">
        <v>68</v>
      </c>
      <c r="W290" s="9" t="s">
        <v>63</v>
      </c>
      <c r="X290" s="9" t="s">
        <v>307</v>
      </c>
      <c r="Y290" s="88" t="s">
        <v>740</v>
      </c>
      <c r="Z290" s="9" t="s">
        <v>299</v>
      </c>
      <c r="AA290" s="9" t="s">
        <v>299</v>
      </c>
      <c r="AB290" s="9" t="s">
        <v>189</v>
      </c>
      <c r="AC290" s="9" t="s">
        <v>278</v>
      </c>
      <c r="AD290" s="8" t="s">
        <v>117</v>
      </c>
      <c r="AE290" s="8"/>
      <c r="AF290" s="29" t="s">
        <v>313</v>
      </c>
    </row>
    <row r="291" spans="1:32" ht="51">
      <c r="A291" s="16"/>
      <c r="B291" s="10" t="s">
        <v>189</v>
      </c>
      <c r="C291" s="11" t="s">
        <v>191</v>
      </c>
      <c r="D291" s="22"/>
      <c r="E291" s="11" t="s">
        <v>858</v>
      </c>
      <c r="F291" s="11" t="s">
        <v>214</v>
      </c>
      <c r="G291" s="37"/>
      <c r="H291" s="37"/>
      <c r="I291" s="119"/>
      <c r="J291" s="79"/>
      <c r="K291" s="226"/>
      <c r="L291" s="134"/>
      <c r="M291" s="134"/>
      <c r="N291" s="51">
        <v>10000</v>
      </c>
      <c r="O291" s="51">
        <f aca="true" t="shared" si="11" ref="O291:O308">N291/150</f>
        <v>66.66666666666667</v>
      </c>
      <c r="P291" s="51"/>
      <c r="Q291" s="51"/>
      <c r="R291" s="51"/>
      <c r="S291" s="51"/>
      <c r="T291" s="51"/>
      <c r="U291" s="51"/>
      <c r="V291" s="9" t="s">
        <v>68</v>
      </c>
      <c r="W291" s="9" t="s">
        <v>63</v>
      </c>
      <c r="X291" s="9" t="s">
        <v>307</v>
      </c>
      <c r="Y291" s="88" t="s">
        <v>740</v>
      </c>
      <c r="Z291" s="9"/>
      <c r="AA291" s="9" t="s">
        <v>299</v>
      </c>
      <c r="AB291" s="9" t="s">
        <v>189</v>
      </c>
      <c r="AC291" s="9" t="s">
        <v>278</v>
      </c>
      <c r="AD291" s="8" t="s">
        <v>117</v>
      </c>
      <c r="AE291" s="8" t="s">
        <v>859</v>
      </c>
      <c r="AF291" s="29"/>
    </row>
    <row r="292" spans="1:32" ht="51">
      <c r="A292" s="16">
        <v>67</v>
      </c>
      <c r="B292" s="10" t="s">
        <v>189</v>
      </c>
      <c r="C292" s="11" t="s">
        <v>191</v>
      </c>
      <c r="D292" s="22" t="s">
        <v>346</v>
      </c>
      <c r="E292" s="43" t="s">
        <v>371</v>
      </c>
      <c r="F292" s="11" t="s">
        <v>214</v>
      </c>
      <c r="G292" s="37" t="s">
        <v>347</v>
      </c>
      <c r="H292" s="37" t="s">
        <v>348</v>
      </c>
      <c r="I292" s="118" t="s">
        <v>190</v>
      </c>
      <c r="J292" s="40">
        <v>197.85</v>
      </c>
      <c r="K292" s="134">
        <v>197850000</v>
      </c>
      <c r="L292" s="134">
        <v>14267243508.833</v>
      </c>
      <c r="M292" s="134">
        <v>117199127.84</v>
      </c>
      <c r="N292" s="51">
        <v>6721.92</v>
      </c>
      <c r="O292" s="51">
        <f t="shared" si="11"/>
        <v>44.8128</v>
      </c>
      <c r="P292" s="227">
        <v>53008.56</v>
      </c>
      <c r="Q292" s="227" t="s">
        <v>723</v>
      </c>
      <c r="R292" s="227">
        <f>SUM(P292:Q292)</f>
        <v>53008.56</v>
      </c>
      <c r="S292" s="230">
        <v>8518469.237</v>
      </c>
      <c r="T292" s="230" t="s">
        <v>723</v>
      </c>
      <c r="U292" s="231">
        <f>SUM(S292:T292)</f>
        <v>8518469.237</v>
      </c>
      <c r="V292" s="9" t="s">
        <v>68</v>
      </c>
      <c r="W292" s="9" t="s">
        <v>63</v>
      </c>
      <c r="X292" s="9" t="s">
        <v>307</v>
      </c>
      <c r="Y292" s="88" t="s">
        <v>740</v>
      </c>
      <c r="Z292" s="9" t="s">
        <v>299</v>
      </c>
      <c r="AA292" s="9" t="s">
        <v>299</v>
      </c>
      <c r="AB292" s="9" t="s">
        <v>189</v>
      </c>
      <c r="AC292" s="9" t="s">
        <v>278</v>
      </c>
      <c r="AD292" s="8" t="s">
        <v>117</v>
      </c>
      <c r="AE292" s="8"/>
      <c r="AF292" s="29"/>
    </row>
    <row r="293" spans="1:32" ht="51">
      <c r="A293" s="16">
        <v>70</v>
      </c>
      <c r="B293" s="11" t="s">
        <v>189</v>
      </c>
      <c r="C293" s="11" t="s">
        <v>188</v>
      </c>
      <c r="D293" s="22" t="s">
        <v>637</v>
      </c>
      <c r="E293" s="71" t="s">
        <v>639</v>
      </c>
      <c r="F293" s="11" t="s">
        <v>81</v>
      </c>
      <c r="G293" s="95" t="s">
        <v>641</v>
      </c>
      <c r="H293" s="95" t="s">
        <v>642</v>
      </c>
      <c r="I293" s="117" t="s">
        <v>190</v>
      </c>
      <c r="J293" s="94">
        <v>92000000</v>
      </c>
      <c r="K293" s="134">
        <v>92000000</v>
      </c>
      <c r="L293" s="134">
        <v>5361482173.022</v>
      </c>
      <c r="M293" s="134">
        <v>44042217</v>
      </c>
      <c r="N293" s="51">
        <v>0</v>
      </c>
      <c r="O293" s="51">
        <f t="shared" si="11"/>
        <v>0</v>
      </c>
      <c r="P293" s="227" t="s">
        <v>723</v>
      </c>
      <c r="Q293" s="227">
        <v>1130000</v>
      </c>
      <c r="R293" s="227">
        <f>SUM(P293:Q293)</f>
        <v>1130000</v>
      </c>
      <c r="S293" s="227" t="s">
        <v>723</v>
      </c>
      <c r="T293" s="227">
        <v>176732052.308</v>
      </c>
      <c r="U293" s="231">
        <f>SUM(S293:T293)</f>
        <v>176732052.308</v>
      </c>
      <c r="V293" s="9" t="s">
        <v>68</v>
      </c>
      <c r="W293" s="9" t="s">
        <v>63</v>
      </c>
      <c r="X293" s="9" t="s">
        <v>307</v>
      </c>
      <c r="Y293" s="88" t="s">
        <v>740</v>
      </c>
      <c r="Z293" s="9"/>
      <c r="AA293" s="9" t="s">
        <v>301</v>
      </c>
      <c r="AB293" s="9" t="s">
        <v>189</v>
      </c>
      <c r="AC293" s="9" t="s">
        <v>278</v>
      </c>
      <c r="AD293" s="8" t="s">
        <v>117</v>
      </c>
      <c r="AE293" s="39"/>
      <c r="AF293" s="29"/>
    </row>
    <row r="294" spans="1:32" ht="51">
      <c r="A294" s="16">
        <v>71</v>
      </c>
      <c r="B294" s="11" t="s">
        <v>189</v>
      </c>
      <c r="C294" s="11" t="s">
        <v>188</v>
      </c>
      <c r="D294" s="22" t="s">
        <v>638</v>
      </c>
      <c r="E294" s="71" t="s">
        <v>640</v>
      </c>
      <c r="F294" s="11" t="s">
        <v>81</v>
      </c>
      <c r="G294" s="95" t="s">
        <v>643</v>
      </c>
      <c r="H294" s="95" t="s">
        <v>540</v>
      </c>
      <c r="I294" s="117" t="s">
        <v>190</v>
      </c>
      <c r="J294" s="94">
        <v>34000000</v>
      </c>
      <c r="K294" s="223"/>
      <c r="L294" s="223"/>
      <c r="M294" s="223"/>
      <c r="N294" s="51">
        <v>0</v>
      </c>
      <c r="O294" s="51">
        <f t="shared" si="11"/>
        <v>0</v>
      </c>
      <c r="P294" s="51"/>
      <c r="Q294" s="51"/>
      <c r="R294" s="51"/>
      <c r="S294" s="51"/>
      <c r="T294" s="51"/>
      <c r="U294" s="51"/>
      <c r="V294" s="9" t="s">
        <v>68</v>
      </c>
      <c r="W294" s="9" t="s">
        <v>63</v>
      </c>
      <c r="X294" s="9" t="s">
        <v>307</v>
      </c>
      <c r="Y294" s="88" t="s">
        <v>740</v>
      </c>
      <c r="Z294" s="9"/>
      <c r="AA294" s="9" t="s">
        <v>301</v>
      </c>
      <c r="AB294" s="9" t="s">
        <v>189</v>
      </c>
      <c r="AC294" s="9" t="s">
        <v>278</v>
      </c>
      <c r="AD294" s="8" t="s">
        <v>117</v>
      </c>
      <c r="AE294" s="39"/>
      <c r="AF294" s="29"/>
    </row>
    <row r="295" spans="1:32" ht="54">
      <c r="A295" s="16">
        <v>25</v>
      </c>
      <c r="B295" s="10" t="s">
        <v>189</v>
      </c>
      <c r="C295" s="11" t="s">
        <v>188</v>
      </c>
      <c r="D295" s="22" t="s">
        <v>512</v>
      </c>
      <c r="E295" s="71" t="s">
        <v>555</v>
      </c>
      <c r="F295" s="11" t="s">
        <v>81</v>
      </c>
      <c r="G295" s="37" t="s">
        <v>503</v>
      </c>
      <c r="H295" s="37" t="s">
        <v>816</v>
      </c>
      <c r="I295" s="117" t="s">
        <v>190</v>
      </c>
      <c r="J295" s="134">
        <v>34000000</v>
      </c>
      <c r="K295" s="134">
        <v>34000000</v>
      </c>
      <c r="L295" s="134">
        <v>2683908937.254</v>
      </c>
      <c r="M295" s="134">
        <v>22047131</v>
      </c>
      <c r="N295" s="51"/>
      <c r="O295" s="51">
        <f t="shared" si="11"/>
        <v>0</v>
      </c>
      <c r="P295" s="196">
        <v>4490000</v>
      </c>
      <c r="Q295" s="196">
        <v>3250000</v>
      </c>
      <c r="R295" s="196">
        <f>SUM(P295:Q295)</f>
        <v>7740000</v>
      </c>
      <c r="S295" s="196">
        <v>721542461.739</v>
      </c>
      <c r="T295" s="196">
        <v>508300150.442</v>
      </c>
      <c r="U295" s="203">
        <f>SUM(S295:T295)</f>
        <v>1229842612.181</v>
      </c>
      <c r="V295" s="9" t="s">
        <v>68</v>
      </c>
      <c r="W295" s="9" t="s">
        <v>63</v>
      </c>
      <c r="X295" s="9" t="s">
        <v>307</v>
      </c>
      <c r="Y295" s="71" t="s">
        <v>740</v>
      </c>
      <c r="Z295" s="9" t="s">
        <v>301</v>
      </c>
      <c r="AA295" s="9" t="s">
        <v>301</v>
      </c>
      <c r="AB295" s="9" t="s">
        <v>189</v>
      </c>
      <c r="AC295" s="9" t="s">
        <v>278</v>
      </c>
      <c r="AD295" s="8" t="s">
        <v>117</v>
      </c>
      <c r="AE295" s="39"/>
      <c r="AF295" s="29" t="s">
        <v>313</v>
      </c>
    </row>
    <row r="296" spans="1:32" ht="51">
      <c r="A296" s="16">
        <v>73</v>
      </c>
      <c r="B296" s="10" t="s">
        <v>189</v>
      </c>
      <c r="C296" s="11" t="s">
        <v>191</v>
      </c>
      <c r="D296" s="22" t="s">
        <v>647</v>
      </c>
      <c r="E296" s="71" t="s">
        <v>648</v>
      </c>
      <c r="F296" s="11" t="s">
        <v>81</v>
      </c>
      <c r="G296" s="95" t="s">
        <v>649</v>
      </c>
      <c r="H296" s="95" t="s">
        <v>104</v>
      </c>
      <c r="I296" s="122" t="s">
        <v>190</v>
      </c>
      <c r="J296" s="79">
        <v>195</v>
      </c>
      <c r="K296" s="134">
        <v>195000000</v>
      </c>
      <c r="L296" s="134">
        <v>13857952988.107</v>
      </c>
      <c r="M296" s="134">
        <v>113836986.3</v>
      </c>
      <c r="N296" s="51"/>
      <c r="O296" s="51">
        <f t="shared" si="11"/>
        <v>0</v>
      </c>
      <c r="P296" s="240"/>
      <c r="Q296" s="240"/>
      <c r="R296" s="240"/>
      <c r="S296" s="240"/>
      <c r="T296" s="240"/>
      <c r="U296" s="240"/>
      <c r="V296" s="9" t="s">
        <v>68</v>
      </c>
      <c r="W296" s="9" t="s">
        <v>63</v>
      </c>
      <c r="X296" s="9" t="s">
        <v>307</v>
      </c>
      <c r="Y296" s="88" t="s">
        <v>740</v>
      </c>
      <c r="Z296" s="9"/>
      <c r="AA296" s="9" t="s">
        <v>301</v>
      </c>
      <c r="AB296" s="9" t="s">
        <v>189</v>
      </c>
      <c r="AC296" s="9" t="s">
        <v>278</v>
      </c>
      <c r="AD296" s="8" t="s">
        <v>117</v>
      </c>
      <c r="AE296" s="39"/>
      <c r="AF296" s="29" t="s">
        <v>313</v>
      </c>
    </row>
    <row r="297" spans="1:32" ht="54">
      <c r="A297" s="16">
        <v>74</v>
      </c>
      <c r="B297" s="10" t="s">
        <v>189</v>
      </c>
      <c r="C297" s="11" t="s">
        <v>191</v>
      </c>
      <c r="D297" s="22">
        <v>3378</v>
      </c>
      <c r="E297" s="71" t="s">
        <v>751</v>
      </c>
      <c r="F297" s="11" t="s">
        <v>81</v>
      </c>
      <c r="G297" s="95" t="s">
        <v>650</v>
      </c>
      <c r="H297" s="95" t="s">
        <v>155</v>
      </c>
      <c r="I297" s="122" t="s">
        <v>190</v>
      </c>
      <c r="J297" s="79">
        <v>196.9</v>
      </c>
      <c r="K297" s="134">
        <v>196900000</v>
      </c>
      <c r="L297" s="134">
        <v>20639566391.504</v>
      </c>
      <c r="M297" s="134">
        <v>169544956.5</v>
      </c>
      <c r="N297" s="51">
        <v>7500</v>
      </c>
      <c r="O297" s="51">
        <f t="shared" si="11"/>
        <v>50</v>
      </c>
      <c r="P297" s="51"/>
      <c r="Q297" s="51"/>
      <c r="R297" s="51"/>
      <c r="S297" s="51"/>
      <c r="T297" s="51"/>
      <c r="U297" s="51"/>
      <c r="V297" s="9" t="s">
        <v>68</v>
      </c>
      <c r="W297" s="9" t="s">
        <v>63</v>
      </c>
      <c r="X297" s="9" t="s">
        <v>307</v>
      </c>
      <c r="Y297" s="88" t="s">
        <v>740</v>
      </c>
      <c r="Z297" s="9"/>
      <c r="AA297" s="9" t="s">
        <v>301</v>
      </c>
      <c r="AB297" s="9" t="s">
        <v>189</v>
      </c>
      <c r="AC297" s="9" t="s">
        <v>278</v>
      </c>
      <c r="AD297" s="8" t="s">
        <v>117</v>
      </c>
      <c r="AE297" s="39"/>
      <c r="AF297" s="29" t="s">
        <v>313</v>
      </c>
    </row>
    <row r="298" spans="1:32" ht="51">
      <c r="A298" s="16">
        <v>77</v>
      </c>
      <c r="B298" s="10" t="s">
        <v>189</v>
      </c>
      <c r="C298" s="11" t="s">
        <v>191</v>
      </c>
      <c r="D298" s="22">
        <v>3574</v>
      </c>
      <c r="E298" s="71" t="s">
        <v>658</v>
      </c>
      <c r="F298" s="11" t="s">
        <v>81</v>
      </c>
      <c r="G298" s="95" t="s">
        <v>656</v>
      </c>
      <c r="H298" s="95" t="s">
        <v>657</v>
      </c>
      <c r="I298" s="122" t="s">
        <v>190</v>
      </c>
      <c r="J298" s="79">
        <v>180</v>
      </c>
      <c r="K298" s="134">
        <v>180000000</v>
      </c>
      <c r="L298" s="134">
        <v>21912311797.2</v>
      </c>
      <c r="M298" s="134">
        <v>180000000</v>
      </c>
      <c r="N298" s="51"/>
      <c r="O298" s="51">
        <f t="shared" si="11"/>
        <v>0</v>
      </c>
      <c r="P298" s="227">
        <v>165083.59</v>
      </c>
      <c r="Q298" s="227" t="s">
        <v>723</v>
      </c>
      <c r="R298" s="227">
        <f>SUM(P298:Q298)</f>
        <v>165083.59</v>
      </c>
      <c r="S298" s="230">
        <v>26528913.123</v>
      </c>
      <c r="T298" s="230" t="s">
        <v>723</v>
      </c>
      <c r="U298" s="231">
        <f>SUM(S298:T298)</f>
        <v>26528913.123</v>
      </c>
      <c r="V298" s="9" t="s">
        <v>68</v>
      </c>
      <c r="W298" s="9" t="s">
        <v>63</v>
      </c>
      <c r="X298" s="9" t="s">
        <v>307</v>
      </c>
      <c r="Y298" s="88" t="s">
        <v>740</v>
      </c>
      <c r="Z298" s="9"/>
      <c r="AA298" s="9" t="s">
        <v>301</v>
      </c>
      <c r="AB298" s="9" t="s">
        <v>189</v>
      </c>
      <c r="AC298" s="9" t="s">
        <v>278</v>
      </c>
      <c r="AD298" s="8" t="s">
        <v>117</v>
      </c>
      <c r="AE298" s="39"/>
      <c r="AF298" s="29"/>
    </row>
    <row r="299" spans="1:32" ht="51">
      <c r="A299" s="16">
        <v>83</v>
      </c>
      <c r="B299" s="10" t="s">
        <v>189</v>
      </c>
      <c r="C299" s="11" t="s">
        <v>191</v>
      </c>
      <c r="D299" s="22">
        <v>3602</v>
      </c>
      <c r="E299" s="71" t="s">
        <v>718</v>
      </c>
      <c r="F299" s="11" t="s">
        <v>256</v>
      </c>
      <c r="G299" s="136" t="s">
        <v>822</v>
      </c>
      <c r="H299" s="136" t="s">
        <v>490</v>
      </c>
      <c r="I299" s="122" t="s">
        <v>190</v>
      </c>
      <c r="J299" s="134">
        <v>18500000</v>
      </c>
      <c r="K299" s="134">
        <v>18500000</v>
      </c>
      <c r="L299" s="134">
        <v>2252098712.49</v>
      </c>
      <c r="M299" s="134">
        <v>18500000</v>
      </c>
      <c r="N299" s="51"/>
      <c r="O299" s="51">
        <f t="shared" si="11"/>
        <v>0</v>
      </c>
      <c r="P299" s="227">
        <v>124531</v>
      </c>
      <c r="Q299" s="227" t="s">
        <v>723</v>
      </c>
      <c r="R299" s="227">
        <f>SUM(P299:Q299)</f>
        <v>124531</v>
      </c>
      <c r="S299" s="230">
        <v>20012116.771</v>
      </c>
      <c r="T299" s="230" t="s">
        <v>723</v>
      </c>
      <c r="U299" s="231">
        <f>SUM(S299:T299)</f>
        <v>20012116.771</v>
      </c>
      <c r="V299" s="9" t="s">
        <v>68</v>
      </c>
      <c r="W299" s="9" t="s">
        <v>63</v>
      </c>
      <c r="X299" s="9" t="s">
        <v>307</v>
      </c>
      <c r="Y299" s="88" t="s">
        <v>740</v>
      </c>
      <c r="Z299" s="9"/>
      <c r="AA299" s="9" t="s">
        <v>299</v>
      </c>
      <c r="AB299" s="9" t="s">
        <v>189</v>
      </c>
      <c r="AC299" s="9" t="s">
        <v>278</v>
      </c>
      <c r="AD299" s="8" t="s">
        <v>117</v>
      </c>
      <c r="AE299" s="39"/>
      <c r="AF299" s="29"/>
    </row>
    <row r="300" spans="1:32" ht="51">
      <c r="A300" s="16"/>
      <c r="B300" s="10" t="s">
        <v>189</v>
      </c>
      <c r="C300" s="11" t="s">
        <v>191</v>
      </c>
      <c r="D300" s="22">
        <v>3756</v>
      </c>
      <c r="E300" s="71" t="s">
        <v>857</v>
      </c>
      <c r="F300" s="11" t="s">
        <v>256</v>
      </c>
      <c r="G300" s="136"/>
      <c r="H300" s="136"/>
      <c r="I300" s="122" t="s">
        <v>190</v>
      </c>
      <c r="J300" s="134">
        <v>75</v>
      </c>
      <c r="K300" s="134"/>
      <c r="L300" s="134"/>
      <c r="M300" s="134"/>
      <c r="N300" s="51">
        <v>3400</v>
      </c>
      <c r="O300" s="51">
        <f t="shared" si="11"/>
        <v>22.666666666666668</v>
      </c>
      <c r="P300" s="240"/>
      <c r="Q300" s="240"/>
      <c r="R300" s="240"/>
      <c r="S300" s="240"/>
      <c r="T300" s="240"/>
      <c r="U300" s="240"/>
      <c r="V300" s="9" t="s">
        <v>68</v>
      </c>
      <c r="W300" s="9" t="s">
        <v>63</v>
      </c>
      <c r="X300" s="9" t="s">
        <v>307</v>
      </c>
      <c r="Y300" s="88" t="s">
        <v>740</v>
      </c>
      <c r="Z300" s="9"/>
      <c r="AA300" s="9" t="s">
        <v>299</v>
      </c>
      <c r="AB300" s="9" t="s">
        <v>189</v>
      </c>
      <c r="AC300" s="9" t="s">
        <v>278</v>
      </c>
      <c r="AD300" s="8" t="s">
        <v>117</v>
      </c>
      <c r="AE300" s="39"/>
      <c r="AF300" s="29"/>
    </row>
    <row r="301" spans="1:32" ht="51">
      <c r="A301" s="16">
        <v>250</v>
      </c>
      <c r="B301" s="10" t="s">
        <v>189</v>
      </c>
      <c r="C301" s="11" t="s">
        <v>191</v>
      </c>
      <c r="D301" s="42"/>
      <c r="E301" s="71" t="s">
        <v>612</v>
      </c>
      <c r="F301" s="11" t="s">
        <v>81</v>
      </c>
      <c r="G301" s="37"/>
      <c r="H301" s="37"/>
      <c r="I301" s="117"/>
      <c r="J301" s="75"/>
      <c r="K301" s="293"/>
      <c r="L301" s="75"/>
      <c r="M301" s="75"/>
      <c r="N301" s="51">
        <v>500</v>
      </c>
      <c r="O301" s="51">
        <f t="shared" si="11"/>
        <v>3.3333333333333335</v>
      </c>
      <c r="P301" s="51"/>
      <c r="Q301" s="51"/>
      <c r="R301" s="51"/>
      <c r="S301" s="51"/>
      <c r="T301" s="51"/>
      <c r="U301" s="51"/>
      <c r="V301" s="9" t="s">
        <v>68</v>
      </c>
      <c r="W301" s="9" t="s">
        <v>63</v>
      </c>
      <c r="X301" s="9" t="s">
        <v>307</v>
      </c>
      <c r="Y301" s="9" t="s">
        <v>740</v>
      </c>
      <c r="Z301" s="9" t="s">
        <v>301</v>
      </c>
      <c r="AA301" s="9" t="s">
        <v>301</v>
      </c>
      <c r="AB301" s="9" t="s">
        <v>147</v>
      </c>
      <c r="AC301" s="88" t="s">
        <v>278</v>
      </c>
      <c r="AD301" s="8" t="s">
        <v>117</v>
      </c>
      <c r="AE301" s="8"/>
      <c r="AF301" s="29" t="s">
        <v>313</v>
      </c>
    </row>
    <row r="302" spans="1:32" ht="51">
      <c r="A302" s="16">
        <v>85</v>
      </c>
      <c r="B302" s="10" t="s">
        <v>373</v>
      </c>
      <c r="C302" s="11" t="s">
        <v>191</v>
      </c>
      <c r="D302" s="42" t="s">
        <v>433</v>
      </c>
      <c r="E302" s="71" t="s">
        <v>434</v>
      </c>
      <c r="F302" s="11" t="s">
        <v>81</v>
      </c>
      <c r="G302" s="37" t="s">
        <v>503</v>
      </c>
      <c r="H302" s="37" t="s">
        <v>372</v>
      </c>
      <c r="I302" s="122" t="s">
        <v>190</v>
      </c>
      <c r="J302" s="94">
        <v>100000000</v>
      </c>
      <c r="K302" s="94">
        <v>100000000</v>
      </c>
      <c r="L302" s="134">
        <v>6919985277.238</v>
      </c>
      <c r="M302" s="134">
        <v>56844634.26</v>
      </c>
      <c r="N302" s="51"/>
      <c r="O302" s="51">
        <f t="shared" si="11"/>
        <v>0</v>
      </c>
      <c r="P302" s="51"/>
      <c r="Q302" s="51"/>
      <c r="R302" s="51"/>
      <c r="S302" s="51"/>
      <c r="T302" s="51"/>
      <c r="U302" s="51"/>
      <c r="V302" s="9" t="s">
        <v>68</v>
      </c>
      <c r="W302" s="9" t="s">
        <v>63</v>
      </c>
      <c r="X302" s="9" t="s">
        <v>307</v>
      </c>
      <c r="Y302" s="88" t="s">
        <v>740</v>
      </c>
      <c r="Z302" s="9" t="s">
        <v>301</v>
      </c>
      <c r="AA302" s="9" t="s">
        <v>301</v>
      </c>
      <c r="AB302" s="9" t="s">
        <v>86</v>
      </c>
      <c r="AC302" s="9" t="s">
        <v>278</v>
      </c>
      <c r="AD302" s="8" t="s">
        <v>117</v>
      </c>
      <c r="AE302" s="39"/>
      <c r="AF302" s="29"/>
    </row>
    <row r="303" spans="1:32" ht="51">
      <c r="A303" s="16">
        <v>86</v>
      </c>
      <c r="B303" s="10" t="s">
        <v>373</v>
      </c>
      <c r="C303" s="11" t="s">
        <v>191</v>
      </c>
      <c r="D303" s="42"/>
      <c r="E303" s="71" t="s">
        <v>616</v>
      </c>
      <c r="F303" s="11" t="s">
        <v>81</v>
      </c>
      <c r="G303" s="37"/>
      <c r="H303" s="37"/>
      <c r="I303" s="122"/>
      <c r="J303" s="94"/>
      <c r="K303" s="94"/>
      <c r="L303" s="94"/>
      <c r="M303" s="94"/>
      <c r="N303" s="51"/>
      <c r="O303" s="51">
        <f t="shared" si="11"/>
        <v>0</v>
      </c>
      <c r="P303" s="51"/>
      <c r="Q303" s="51"/>
      <c r="R303" s="51"/>
      <c r="S303" s="51"/>
      <c r="T303" s="51"/>
      <c r="U303" s="51"/>
      <c r="V303" s="9" t="s">
        <v>68</v>
      </c>
      <c r="W303" s="9" t="s">
        <v>63</v>
      </c>
      <c r="X303" s="9" t="s">
        <v>307</v>
      </c>
      <c r="Y303" s="235" t="s">
        <v>740</v>
      </c>
      <c r="Z303" s="9" t="s">
        <v>301</v>
      </c>
      <c r="AA303" s="9" t="s">
        <v>301</v>
      </c>
      <c r="AB303" s="9" t="s">
        <v>86</v>
      </c>
      <c r="AC303" s="9" t="s">
        <v>278</v>
      </c>
      <c r="AD303" s="8" t="s">
        <v>117</v>
      </c>
      <c r="AE303" s="39"/>
      <c r="AF303" s="29"/>
    </row>
    <row r="304" spans="1:32" ht="51">
      <c r="A304" s="16">
        <v>87</v>
      </c>
      <c r="B304" s="10" t="s">
        <v>373</v>
      </c>
      <c r="C304" s="11" t="s">
        <v>191</v>
      </c>
      <c r="D304" s="272"/>
      <c r="E304" s="96" t="s">
        <v>615</v>
      </c>
      <c r="F304" s="11" t="s">
        <v>81</v>
      </c>
      <c r="G304" s="139"/>
      <c r="H304" s="139"/>
      <c r="I304" s="255"/>
      <c r="J304" s="193"/>
      <c r="K304" s="94"/>
      <c r="L304" s="94"/>
      <c r="M304" s="94"/>
      <c r="N304" s="51"/>
      <c r="O304" s="51">
        <f t="shared" si="11"/>
        <v>0</v>
      </c>
      <c r="P304" s="240"/>
      <c r="Q304" s="240"/>
      <c r="R304" s="240"/>
      <c r="S304" s="240"/>
      <c r="T304" s="240"/>
      <c r="U304" s="240"/>
      <c r="V304" s="9" t="s">
        <v>68</v>
      </c>
      <c r="W304" s="9" t="s">
        <v>63</v>
      </c>
      <c r="X304" s="9" t="s">
        <v>307</v>
      </c>
      <c r="Y304" s="235" t="s">
        <v>740</v>
      </c>
      <c r="Z304" s="9" t="s">
        <v>301</v>
      </c>
      <c r="AA304" s="9" t="s">
        <v>301</v>
      </c>
      <c r="AB304" s="9" t="s">
        <v>86</v>
      </c>
      <c r="AC304" s="9" t="s">
        <v>278</v>
      </c>
      <c r="AD304" s="8" t="s">
        <v>117</v>
      </c>
      <c r="AE304" s="39"/>
      <c r="AF304" s="29"/>
    </row>
    <row r="305" spans="1:32" s="90" customFormat="1" ht="51">
      <c r="A305" s="16">
        <v>88</v>
      </c>
      <c r="B305" s="10" t="s">
        <v>373</v>
      </c>
      <c r="C305" s="11" t="s">
        <v>191</v>
      </c>
      <c r="D305" s="42"/>
      <c r="E305" s="71" t="s">
        <v>617</v>
      </c>
      <c r="F305" s="11" t="s">
        <v>81</v>
      </c>
      <c r="G305" s="37"/>
      <c r="H305" s="37"/>
      <c r="I305" s="122"/>
      <c r="J305" s="94"/>
      <c r="K305" s="94"/>
      <c r="L305" s="94"/>
      <c r="M305" s="94"/>
      <c r="N305" s="51"/>
      <c r="O305" s="51">
        <f t="shared" si="11"/>
        <v>0</v>
      </c>
      <c r="P305" s="51"/>
      <c r="Q305" s="51"/>
      <c r="R305" s="51"/>
      <c r="S305" s="51"/>
      <c r="T305" s="51"/>
      <c r="U305" s="51"/>
      <c r="V305" s="9" t="s">
        <v>68</v>
      </c>
      <c r="W305" s="9" t="s">
        <v>63</v>
      </c>
      <c r="X305" s="9" t="s">
        <v>307</v>
      </c>
      <c r="Y305" s="235" t="s">
        <v>740</v>
      </c>
      <c r="Z305" s="9" t="s">
        <v>301</v>
      </c>
      <c r="AA305" s="9" t="s">
        <v>301</v>
      </c>
      <c r="AB305" s="9" t="s">
        <v>86</v>
      </c>
      <c r="AC305" s="9" t="s">
        <v>278</v>
      </c>
      <c r="AD305" s="8" t="s">
        <v>117</v>
      </c>
      <c r="AE305" s="39"/>
      <c r="AF305" s="144"/>
    </row>
    <row r="306" spans="1:32" ht="51">
      <c r="A306" s="16">
        <v>91</v>
      </c>
      <c r="B306" s="10" t="s">
        <v>86</v>
      </c>
      <c r="C306" s="10" t="s">
        <v>188</v>
      </c>
      <c r="D306" s="22"/>
      <c r="E306" s="11" t="s">
        <v>280</v>
      </c>
      <c r="F306" s="11" t="s">
        <v>626</v>
      </c>
      <c r="G306" s="37"/>
      <c r="H306" s="37"/>
      <c r="I306" s="117"/>
      <c r="J306" s="40"/>
      <c r="K306" s="57"/>
      <c r="L306" s="57"/>
      <c r="M306" s="57"/>
      <c r="N306" s="51">
        <v>200</v>
      </c>
      <c r="O306" s="51">
        <f t="shared" si="11"/>
        <v>1.3333333333333333</v>
      </c>
      <c r="P306" s="51"/>
      <c r="Q306" s="51"/>
      <c r="R306" s="51"/>
      <c r="S306" s="51"/>
      <c r="T306" s="51"/>
      <c r="U306" s="51"/>
      <c r="V306" s="9" t="s">
        <v>68</v>
      </c>
      <c r="W306" s="9" t="s">
        <v>63</v>
      </c>
      <c r="X306" s="9" t="s">
        <v>307</v>
      </c>
      <c r="Y306" s="235" t="s">
        <v>740</v>
      </c>
      <c r="Z306" s="9" t="s">
        <v>300</v>
      </c>
      <c r="AA306" s="9" t="s">
        <v>300</v>
      </c>
      <c r="AB306" s="9" t="s">
        <v>86</v>
      </c>
      <c r="AC306" s="9" t="s">
        <v>279</v>
      </c>
      <c r="AD306" s="8" t="s">
        <v>117</v>
      </c>
      <c r="AE306" s="8"/>
      <c r="AF306" s="8"/>
    </row>
    <row r="307" spans="1:32" ht="63.75">
      <c r="A307" s="16">
        <v>96</v>
      </c>
      <c r="B307" s="10" t="s">
        <v>86</v>
      </c>
      <c r="C307" s="11" t="s">
        <v>191</v>
      </c>
      <c r="D307" s="22" t="s">
        <v>272</v>
      </c>
      <c r="E307" s="11" t="s">
        <v>536</v>
      </c>
      <c r="F307" s="11" t="s">
        <v>630</v>
      </c>
      <c r="G307" s="37" t="s">
        <v>273</v>
      </c>
      <c r="H307" s="37" t="s">
        <v>274</v>
      </c>
      <c r="I307" s="117" t="s">
        <v>205</v>
      </c>
      <c r="J307" s="48">
        <v>234</v>
      </c>
      <c r="K307" s="94">
        <v>34019044.00912445</v>
      </c>
      <c r="L307" s="134">
        <v>1087838580.224</v>
      </c>
      <c r="M307" s="134">
        <v>8936115.288</v>
      </c>
      <c r="N307" s="51">
        <v>168.895</v>
      </c>
      <c r="O307" s="51">
        <f t="shared" si="11"/>
        <v>1.1259666666666668</v>
      </c>
      <c r="P307" s="51"/>
      <c r="Q307" s="51"/>
      <c r="R307" s="51"/>
      <c r="S307" s="51"/>
      <c r="T307" s="51"/>
      <c r="U307" s="51"/>
      <c r="V307" s="13" t="s">
        <v>68</v>
      </c>
      <c r="W307" s="9" t="s">
        <v>63</v>
      </c>
      <c r="X307" s="9" t="s">
        <v>307</v>
      </c>
      <c r="Y307" s="88" t="s">
        <v>740</v>
      </c>
      <c r="Z307" s="9" t="s">
        <v>300</v>
      </c>
      <c r="AA307" s="9" t="s">
        <v>300</v>
      </c>
      <c r="AB307" s="9" t="s">
        <v>86</v>
      </c>
      <c r="AC307" s="9" t="s">
        <v>279</v>
      </c>
      <c r="AD307" s="8" t="s">
        <v>117</v>
      </c>
      <c r="AE307" s="8"/>
      <c r="AF307" s="8"/>
    </row>
    <row r="308" spans="1:32" s="90" customFormat="1" ht="51">
      <c r="A308" s="16">
        <v>97</v>
      </c>
      <c r="B308" s="10" t="s">
        <v>86</v>
      </c>
      <c r="C308" s="11" t="s">
        <v>191</v>
      </c>
      <c r="D308" s="22"/>
      <c r="E308" s="11" t="s">
        <v>413</v>
      </c>
      <c r="F308" s="11" t="s">
        <v>81</v>
      </c>
      <c r="G308" s="37"/>
      <c r="H308" s="37"/>
      <c r="I308" s="117"/>
      <c r="J308" s="12"/>
      <c r="K308" s="58"/>
      <c r="L308" s="58"/>
      <c r="M308" s="58"/>
      <c r="N308" s="51">
        <v>500</v>
      </c>
      <c r="O308" s="51">
        <f t="shared" si="11"/>
        <v>3.3333333333333335</v>
      </c>
      <c r="P308" s="51"/>
      <c r="Q308" s="51"/>
      <c r="R308" s="51"/>
      <c r="S308" s="51"/>
      <c r="T308" s="51"/>
      <c r="U308" s="51"/>
      <c r="V308" s="13" t="s">
        <v>68</v>
      </c>
      <c r="W308" s="9" t="s">
        <v>63</v>
      </c>
      <c r="X308" s="9" t="s">
        <v>307</v>
      </c>
      <c r="Y308" s="88" t="s">
        <v>740</v>
      </c>
      <c r="Z308" s="9" t="s">
        <v>301</v>
      </c>
      <c r="AA308" s="9" t="s">
        <v>301</v>
      </c>
      <c r="AB308" s="9" t="s">
        <v>86</v>
      </c>
      <c r="AC308" s="9" t="s">
        <v>279</v>
      </c>
      <c r="AD308" s="8" t="s">
        <v>117</v>
      </c>
      <c r="AE308" s="8"/>
      <c r="AF308" s="144"/>
    </row>
    <row r="309" spans="1:32" ht="51">
      <c r="A309" s="16"/>
      <c r="B309" s="44" t="s">
        <v>86</v>
      </c>
      <c r="C309" s="11" t="s">
        <v>191</v>
      </c>
      <c r="D309" s="42" t="s">
        <v>992</v>
      </c>
      <c r="E309" s="71" t="s">
        <v>496</v>
      </c>
      <c r="F309" s="11" t="s">
        <v>81</v>
      </c>
      <c r="G309" s="37" t="s">
        <v>331</v>
      </c>
      <c r="H309" s="37" t="s">
        <v>332</v>
      </c>
      <c r="I309" s="117" t="s">
        <v>190</v>
      </c>
      <c r="J309" s="94">
        <v>164400706.78</v>
      </c>
      <c r="K309" s="94">
        <v>164400706.78</v>
      </c>
      <c r="L309" s="58"/>
      <c r="M309" s="58"/>
      <c r="N309" s="51"/>
      <c r="O309" s="51"/>
      <c r="P309" s="227">
        <v>6194779.05</v>
      </c>
      <c r="Q309" s="227">
        <v>3405318.87</v>
      </c>
      <c r="R309" s="227">
        <f>SUM(P309:Q309)</f>
        <v>9600097.92</v>
      </c>
      <c r="S309" s="230">
        <v>998908184.256</v>
      </c>
      <c r="T309" s="230">
        <v>537869898.223</v>
      </c>
      <c r="U309" s="231">
        <f>SUM(S309:T309)</f>
        <v>1536778082.479</v>
      </c>
      <c r="V309" s="13" t="s">
        <v>68</v>
      </c>
      <c r="W309" s="9" t="s">
        <v>63</v>
      </c>
      <c r="X309" s="9"/>
      <c r="Y309" s="88" t="s">
        <v>740</v>
      </c>
      <c r="Z309" s="9"/>
      <c r="AA309" s="9"/>
      <c r="AB309" s="9"/>
      <c r="AC309" s="9" t="s">
        <v>279</v>
      </c>
      <c r="AD309" s="8" t="s">
        <v>117</v>
      </c>
      <c r="AE309" s="8"/>
      <c r="AF309" s="8"/>
    </row>
    <row r="310" spans="1:32" ht="51">
      <c r="A310" s="16">
        <v>99</v>
      </c>
      <c r="B310" s="44" t="s">
        <v>86</v>
      </c>
      <c r="C310" s="11" t="s">
        <v>191</v>
      </c>
      <c r="D310" s="42" t="s">
        <v>495</v>
      </c>
      <c r="E310" s="71" t="s">
        <v>496</v>
      </c>
      <c r="F310" s="8" t="s">
        <v>81</v>
      </c>
      <c r="G310" s="37" t="s">
        <v>331</v>
      </c>
      <c r="H310" s="37" t="s">
        <v>332</v>
      </c>
      <c r="I310" s="117" t="s">
        <v>190</v>
      </c>
      <c r="J310" s="79">
        <v>966.19</v>
      </c>
      <c r="K310" s="134">
        <v>966193365</v>
      </c>
      <c r="L310" s="134">
        <v>64973090042.624</v>
      </c>
      <c r="M310" s="134">
        <v>533725346.55</v>
      </c>
      <c r="N310" s="51">
        <v>23000</v>
      </c>
      <c r="O310" s="51">
        <f>N310/150</f>
        <v>153.33333333333334</v>
      </c>
      <c r="P310" s="227">
        <v>43363453.35</v>
      </c>
      <c r="Q310" s="227">
        <v>23837232.08</v>
      </c>
      <c r="R310" s="227">
        <f>SUM(P310:Q310)</f>
        <v>67200685.43</v>
      </c>
      <c r="S310" s="230">
        <v>6992357289.791</v>
      </c>
      <c r="T310" s="230">
        <v>3765089285.982</v>
      </c>
      <c r="U310" s="231">
        <f>SUM(S310:T310)</f>
        <v>10757446575.773</v>
      </c>
      <c r="V310" s="9" t="s">
        <v>68</v>
      </c>
      <c r="W310" s="9" t="s">
        <v>63</v>
      </c>
      <c r="X310" s="9" t="s">
        <v>307</v>
      </c>
      <c r="Y310" s="88" t="s">
        <v>740</v>
      </c>
      <c r="Z310" s="9" t="s">
        <v>301</v>
      </c>
      <c r="AA310" s="9" t="s">
        <v>301</v>
      </c>
      <c r="AB310" s="9" t="s">
        <v>86</v>
      </c>
      <c r="AC310" s="9" t="s">
        <v>279</v>
      </c>
      <c r="AD310" s="8" t="s">
        <v>117</v>
      </c>
      <c r="AE310" s="8"/>
      <c r="AF310" s="8"/>
    </row>
    <row r="311" spans="1:32" ht="51">
      <c r="A311" s="16"/>
      <c r="B311" s="44" t="s">
        <v>86</v>
      </c>
      <c r="C311" s="11" t="s">
        <v>191</v>
      </c>
      <c r="D311" s="42" t="s">
        <v>1057</v>
      </c>
      <c r="E311" s="71" t="s">
        <v>1058</v>
      </c>
      <c r="F311" s="8" t="s">
        <v>81</v>
      </c>
      <c r="G311" s="95" t="s">
        <v>331</v>
      </c>
      <c r="H311" s="95" t="s">
        <v>332</v>
      </c>
      <c r="I311" s="117" t="s">
        <v>190</v>
      </c>
      <c r="J311" s="79">
        <v>1790.11</v>
      </c>
      <c r="K311" s="226"/>
      <c r="L311" s="134"/>
      <c r="M311" s="134"/>
      <c r="N311" s="51"/>
      <c r="O311" s="51"/>
      <c r="P311" s="227" t="s">
        <v>723</v>
      </c>
      <c r="Q311" s="227">
        <v>59674946.17</v>
      </c>
      <c r="R311" s="227">
        <f>SUM(P311:Q311)</f>
        <v>59674946.17</v>
      </c>
      <c r="S311" s="230" t="s">
        <v>723</v>
      </c>
      <c r="T311" s="230">
        <v>9580811414.691</v>
      </c>
      <c r="U311" s="231">
        <f>SUM(S311:T311)</f>
        <v>9580811414.691</v>
      </c>
      <c r="V311" s="9" t="s">
        <v>68</v>
      </c>
      <c r="W311" s="9" t="s">
        <v>63</v>
      </c>
      <c r="X311" s="9"/>
      <c r="Y311" s="88" t="s">
        <v>740</v>
      </c>
      <c r="Z311" s="9"/>
      <c r="AA311" s="9"/>
      <c r="AB311" s="9"/>
      <c r="AC311" s="9" t="s">
        <v>279</v>
      </c>
      <c r="AD311" s="8" t="s">
        <v>117</v>
      </c>
      <c r="AE311" s="8"/>
      <c r="AF311" s="8" t="s">
        <v>313</v>
      </c>
    </row>
    <row r="312" spans="1:32" ht="51">
      <c r="A312" s="16">
        <v>100</v>
      </c>
      <c r="B312" s="44" t="s">
        <v>86</v>
      </c>
      <c r="C312" s="11" t="s">
        <v>191</v>
      </c>
      <c r="D312" s="42" t="s">
        <v>330</v>
      </c>
      <c r="E312" s="44" t="s">
        <v>965</v>
      </c>
      <c r="F312" s="8" t="s">
        <v>81</v>
      </c>
      <c r="G312" s="37" t="s">
        <v>331</v>
      </c>
      <c r="H312" s="37" t="s">
        <v>332</v>
      </c>
      <c r="I312" s="118" t="s">
        <v>205</v>
      </c>
      <c r="J312" s="11">
        <v>4800</v>
      </c>
      <c r="K312" s="298">
        <v>696.39</v>
      </c>
      <c r="L312" s="56"/>
      <c r="M312" s="56"/>
      <c r="N312" s="51">
        <v>18000</v>
      </c>
      <c r="O312" s="51">
        <f>N312/150</f>
        <v>120</v>
      </c>
      <c r="P312" s="51"/>
      <c r="Q312" s="51"/>
      <c r="R312" s="51"/>
      <c r="S312" s="51"/>
      <c r="T312" s="51"/>
      <c r="U312" s="51"/>
      <c r="V312" s="9" t="s">
        <v>68</v>
      </c>
      <c r="W312" s="9" t="s">
        <v>63</v>
      </c>
      <c r="X312" s="9" t="s">
        <v>307</v>
      </c>
      <c r="Y312" s="88" t="s">
        <v>740</v>
      </c>
      <c r="Z312" s="9" t="s">
        <v>301</v>
      </c>
      <c r="AA312" s="9" t="s">
        <v>301</v>
      </c>
      <c r="AB312" s="9" t="s">
        <v>86</v>
      </c>
      <c r="AC312" s="9" t="s">
        <v>279</v>
      </c>
      <c r="AD312" s="8" t="s">
        <v>117</v>
      </c>
      <c r="AE312" s="8"/>
      <c r="AF312" s="8"/>
    </row>
    <row r="313" spans="1:32" ht="51">
      <c r="A313" s="16"/>
      <c r="B313" s="44" t="s">
        <v>86</v>
      </c>
      <c r="C313" s="11" t="s">
        <v>191</v>
      </c>
      <c r="D313" s="71" t="s">
        <v>1055</v>
      </c>
      <c r="E313" s="71" t="s">
        <v>1056</v>
      </c>
      <c r="F313" s="8" t="s">
        <v>81</v>
      </c>
      <c r="G313" s="95" t="s">
        <v>331</v>
      </c>
      <c r="H313" s="95" t="s">
        <v>332</v>
      </c>
      <c r="I313" s="117" t="s">
        <v>190</v>
      </c>
      <c r="J313" s="79">
        <v>361.22</v>
      </c>
      <c r="K313" s="56"/>
      <c r="L313" s="56"/>
      <c r="M313" s="56"/>
      <c r="N313" s="51"/>
      <c r="O313" s="51"/>
      <c r="P313" s="227" t="s">
        <v>723</v>
      </c>
      <c r="Q313" s="227">
        <v>8524992.31</v>
      </c>
      <c r="R313" s="227">
        <f>SUM(P313:Q313)</f>
        <v>8524992.31</v>
      </c>
      <c r="S313" s="230" t="s">
        <v>723</v>
      </c>
      <c r="T313" s="230">
        <v>1368687344.956</v>
      </c>
      <c r="U313" s="231">
        <f>SUM(S313:T313)</f>
        <v>1368687344.956</v>
      </c>
      <c r="V313" s="9" t="s">
        <v>68</v>
      </c>
      <c r="W313" s="9" t="s">
        <v>63</v>
      </c>
      <c r="X313" s="9"/>
      <c r="Y313" s="88" t="s">
        <v>740</v>
      </c>
      <c r="Z313" s="9"/>
      <c r="AA313" s="9"/>
      <c r="AB313" s="9"/>
      <c r="AC313" s="9" t="s">
        <v>279</v>
      </c>
      <c r="AD313" s="8" t="s">
        <v>117</v>
      </c>
      <c r="AE313" s="8"/>
      <c r="AF313" s="8"/>
    </row>
    <row r="314" spans="1:32" ht="51">
      <c r="A314" s="16">
        <v>103</v>
      </c>
      <c r="B314" s="44" t="s">
        <v>86</v>
      </c>
      <c r="C314" s="11" t="s">
        <v>191</v>
      </c>
      <c r="D314" s="42"/>
      <c r="E314" s="43" t="s">
        <v>603</v>
      </c>
      <c r="F314" s="11" t="s">
        <v>81</v>
      </c>
      <c r="G314" s="37"/>
      <c r="H314" s="37"/>
      <c r="I314" s="117"/>
      <c r="J314" s="11"/>
      <c r="K314" s="11"/>
      <c r="L314" s="11"/>
      <c r="M314" s="11"/>
      <c r="N314" s="51"/>
      <c r="O314" s="51">
        <f aca="true" t="shared" si="12" ref="O314:O354">N314/150</f>
        <v>0</v>
      </c>
      <c r="P314" s="51"/>
      <c r="Q314" s="51"/>
      <c r="R314" s="51"/>
      <c r="S314" s="51"/>
      <c r="T314" s="51"/>
      <c r="U314" s="51"/>
      <c r="V314" s="9" t="s">
        <v>68</v>
      </c>
      <c r="W314" s="9" t="s">
        <v>63</v>
      </c>
      <c r="X314" s="9" t="s">
        <v>307</v>
      </c>
      <c r="Y314" s="88" t="s">
        <v>740</v>
      </c>
      <c r="Z314" s="9" t="s">
        <v>301</v>
      </c>
      <c r="AA314" s="9" t="s">
        <v>301</v>
      </c>
      <c r="AB314" s="9" t="s">
        <v>86</v>
      </c>
      <c r="AC314" s="9" t="s">
        <v>279</v>
      </c>
      <c r="AD314" s="8" t="s">
        <v>117</v>
      </c>
      <c r="AE314" s="8"/>
      <c r="AF314" s="8"/>
    </row>
    <row r="315" spans="1:32" ht="51">
      <c r="A315" s="16">
        <v>104</v>
      </c>
      <c r="B315" s="44" t="s">
        <v>86</v>
      </c>
      <c r="C315" s="11" t="s">
        <v>191</v>
      </c>
      <c r="D315" s="42"/>
      <c r="E315" s="43" t="s">
        <v>604</v>
      </c>
      <c r="F315" s="11" t="s">
        <v>81</v>
      </c>
      <c r="G315" s="37"/>
      <c r="H315" s="37"/>
      <c r="I315" s="117"/>
      <c r="J315" s="11"/>
      <c r="K315" s="11"/>
      <c r="L315" s="11"/>
      <c r="M315" s="11"/>
      <c r="N315" s="51"/>
      <c r="O315" s="51">
        <f t="shared" si="12"/>
        <v>0</v>
      </c>
      <c r="P315" s="51"/>
      <c r="Q315" s="51"/>
      <c r="R315" s="51"/>
      <c r="S315" s="51"/>
      <c r="T315" s="51"/>
      <c r="U315" s="51"/>
      <c r="V315" s="9" t="s">
        <v>68</v>
      </c>
      <c r="W315" s="9" t="s">
        <v>63</v>
      </c>
      <c r="X315" s="9" t="s">
        <v>307</v>
      </c>
      <c r="Y315" s="88" t="s">
        <v>740</v>
      </c>
      <c r="Z315" s="9" t="s">
        <v>301</v>
      </c>
      <c r="AA315" s="9" t="s">
        <v>301</v>
      </c>
      <c r="AB315" s="9" t="s">
        <v>86</v>
      </c>
      <c r="AC315" s="9" t="s">
        <v>279</v>
      </c>
      <c r="AD315" s="8" t="s">
        <v>117</v>
      </c>
      <c r="AE315" s="8"/>
      <c r="AF315" s="8"/>
    </row>
    <row r="316" spans="1:32" ht="51">
      <c r="A316" s="16">
        <v>105</v>
      </c>
      <c r="B316" s="10" t="s">
        <v>86</v>
      </c>
      <c r="C316" s="11" t="s">
        <v>191</v>
      </c>
      <c r="D316" s="42" t="s">
        <v>823</v>
      </c>
      <c r="E316" s="41" t="s">
        <v>141</v>
      </c>
      <c r="F316" s="8" t="s">
        <v>621</v>
      </c>
      <c r="G316" s="37" t="s">
        <v>598</v>
      </c>
      <c r="H316" s="37" t="s">
        <v>137</v>
      </c>
      <c r="I316" s="118" t="s">
        <v>205</v>
      </c>
      <c r="J316" s="134">
        <v>1100000000</v>
      </c>
      <c r="K316" s="94">
        <v>159918582.9488756</v>
      </c>
      <c r="L316" s="134">
        <v>15175339081.703</v>
      </c>
      <c r="M316" s="134">
        <v>124658733.409</v>
      </c>
      <c r="N316" s="51">
        <v>2200</v>
      </c>
      <c r="O316" s="51">
        <f t="shared" si="12"/>
        <v>14.666666666666666</v>
      </c>
      <c r="P316" s="240"/>
      <c r="Q316" s="240"/>
      <c r="R316" s="240"/>
      <c r="S316" s="240"/>
      <c r="T316" s="240"/>
      <c r="U316" s="240"/>
      <c r="V316" s="9" t="s">
        <v>68</v>
      </c>
      <c r="W316" s="9" t="s">
        <v>63</v>
      </c>
      <c r="X316" s="9" t="s">
        <v>307</v>
      </c>
      <c r="Y316" s="88" t="s">
        <v>740</v>
      </c>
      <c r="Z316" s="9" t="s">
        <v>300</v>
      </c>
      <c r="AA316" s="9" t="s">
        <v>300</v>
      </c>
      <c r="AB316" s="9" t="s">
        <v>86</v>
      </c>
      <c r="AC316" s="9" t="s">
        <v>279</v>
      </c>
      <c r="AD316" s="8" t="s">
        <v>117</v>
      </c>
      <c r="AE316" s="8"/>
      <c r="AF316" s="8"/>
    </row>
    <row r="317" spans="1:32" ht="51">
      <c r="A317" s="16">
        <v>108</v>
      </c>
      <c r="B317" s="44" t="s">
        <v>86</v>
      </c>
      <c r="C317" s="11" t="s">
        <v>191</v>
      </c>
      <c r="D317" s="42" t="s">
        <v>333</v>
      </c>
      <c r="E317" s="44" t="s">
        <v>334</v>
      </c>
      <c r="F317" s="8" t="s">
        <v>198</v>
      </c>
      <c r="G317" s="37" t="s">
        <v>335</v>
      </c>
      <c r="H317" s="37" t="s">
        <v>336</v>
      </c>
      <c r="I317" s="117" t="s">
        <v>190</v>
      </c>
      <c r="J317" s="11">
        <v>1235.48</v>
      </c>
      <c r="K317" s="134">
        <v>1235480000</v>
      </c>
      <c r="L317" s="134">
        <v>47295253062.015</v>
      </c>
      <c r="M317" s="134">
        <v>388509694</v>
      </c>
      <c r="N317" s="51">
        <v>8830</v>
      </c>
      <c r="O317" s="51">
        <f t="shared" si="12"/>
        <v>58.86666666666667</v>
      </c>
      <c r="P317" s="227">
        <v>3074171</v>
      </c>
      <c r="Q317" s="227" t="s">
        <v>723</v>
      </c>
      <c r="R317" s="227">
        <f>SUM(P317:Q317)</f>
        <v>3074171</v>
      </c>
      <c r="S317" s="230">
        <v>490022523.207</v>
      </c>
      <c r="T317" s="230" t="s">
        <v>723</v>
      </c>
      <c r="U317" s="231">
        <f>SUM(S317:T317)</f>
        <v>490022523.207</v>
      </c>
      <c r="V317" s="9" t="s">
        <v>68</v>
      </c>
      <c r="W317" s="9" t="s">
        <v>63</v>
      </c>
      <c r="X317" s="9" t="s">
        <v>307</v>
      </c>
      <c r="Y317" s="88" t="s">
        <v>740</v>
      </c>
      <c r="Z317" s="9" t="s">
        <v>299</v>
      </c>
      <c r="AA317" s="9" t="s">
        <v>299</v>
      </c>
      <c r="AB317" s="9" t="s">
        <v>86</v>
      </c>
      <c r="AC317" s="9" t="s">
        <v>279</v>
      </c>
      <c r="AD317" s="8" t="s">
        <v>117</v>
      </c>
      <c r="AE317" s="8"/>
      <c r="AF317" s="8"/>
    </row>
    <row r="318" spans="1:32" ht="51">
      <c r="A318" s="16">
        <v>109</v>
      </c>
      <c r="B318" s="44" t="s">
        <v>86</v>
      </c>
      <c r="C318" s="11" t="s">
        <v>191</v>
      </c>
      <c r="D318" s="42" t="s">
        <v>374</v>
      </c>
      <c r="E318" s="44" t="s">
        <v>334</v>
      </c>
      <c r="F318" s="8" t="s">
        <v>198</v>
      </c>
      <c r="G318" s="37" t="s">
        <v>366</v>
      </c>
      <c r="H318" s="37" t="s">
        <v>537</v>
      </c>
      <c r="I318" s="117" t="s">
        <v>190</v>
      </c>
      <c r="J318" s="11">
        <v>203.25</v>
      </c>
      <c r="K318" s="134">
        <v>203250000</v>
      </c>
      <c r="L318" s="134">
        <v>24620917005.465</v>
      </c>
      <c r="M318" s="134">
        <v>202250000</v>
      </c>
      <c r="N318" s="51">
        <v>0</v>
      </c>
      <c r="O318" s="51">
        <f t="shared" si="12"/>
        <v>0</v>
      </c>
      <c r="P318" s="196">
        <v>1595154</v>
      </c>
      <c r="Q318" s="196">
        <v>429301</v>
      </c>
      <c r="R318" s="196">
        <f>SUM(P318:Q318)</f>
        <v>2024455</v>
      </c>
      <c r="S318" s="204">
        <v>257059013.12</v>
      </c>
      <c r="T318" s="204">
        <v>68795480.948</v>
      </c>
      <c r="U318" s="203">
        <f>SUM(S318:T318)</f>
        <v>325854494.068</v>
      </c>
      <c r="V318" s="9" t="s">
        <v>68</v>
      </c>
      <c r="W318" s="9" t="s">
        <v>63</v>
      </c>
      <c r="X318" s="9" t="s">
        <v>307</v>
      </c>
      <c r="Y318" s="88" t="s">
        <v>740</v>
      </c>
      <c r="Z318" s="9" t="s">
        <v>299</v>
      </c>
      <c r="AA318" s="9" t="s">
        <v>299</v>
      </c>
      <c r="AB318" s="9" t="s">
        <v>86</v>
      </c>
      <c r="AC318" s="9" t="s">
        <v>279</v>
      </c>
      <c r="AD318" s="8" t="s">
        <v>117</v>
      </c>
      <c r="AE318" s="8"/>
      <c r="AF318" s="8"/>
    </row>
    <row r="319" spans="1:32" ht="54">
      <c r="A319" s="16">
        <v>110</v>
      </c>
      <c r="B319" s="10" t="s">
        <v>86</v>
      </c>
      <c r="C319" s="11" t="s">
        <v>191</v>
      </c>
      <c r="D319" s="42"/>
      <c r="E319" s="43" t="s">
        <v>622</v>
      </c>
      <c r="F319" s="11" t="s">
        <v>623</v>
      </c>
      <c r="G319" s="37"/>
      <c r="H319" s="37"/>
      <c r="I319" s="117"/>
      <c r="K319" s="12"/>
      <c r="L319" s="12"/>
      <c r="M319" s="12"/>
      <c r="N319" s="51">
        <v>2500</v>
      </c>
      <c r="O319" s="51">
        <f t="shared" si="12"/>
        <v>16.666666666666668</v>
      </c>
      <c r="P319" s="51"/>
      <c r="Q319" s="51"/>
      <c r="R319" s="51"/>
      <c r="S319" s="51"/>
      <c r="T319" s="51"/>
      <c r="U319" s="51"/>
      <c r="V319" s="9" t="s">
        <v>68</v>
      </c>
      <c r="W319" s="9" t="s">
        <v>63</v>
      </c>
      <c r="X319" s="9" t="s">
        <v>307</v>
      </c>
      <c r="Y319" s="88" t="s">
        <v>740</v>
      </c>
      <c r="Z319" s="9" t="s">
        <v>300</v>
      </c>
      <c r="AA319" s="9" t="s">
        <v>300</v>
      </c>
      <c r="AB319" s="9" t="s">
        <v>86</v>
      </c>
      <c r="AC319" s="9" t="s">
        <v>279</v>
      </c>
      <c r="AD319" s="8" t="s">
        <v>117</v>
      </c>
      <c r="AE319" s="8"/>
      <c r="AF319" s="8"/>
    </row>
    <row r="320" spans="1:32" ht="51">
      <c r="A320" s="16">
        <v>111</v>
      </c>
      <c r="B320" s="10" t="s">
        <v>86</v>
      </c>
      <c r="C320" s="11" t="s">
        <v>191</v>
      </c>
      <c r="D320" s="42" t="s">
        <v>752</v>
      </c>
      <c r="E320" s="41" t="s">
        <v>303</v>
      </c>
      <c r="F320" s="11" t="s">
        <v>304</v>
      </c>
      <c r="G320" s="37" t="s">
        <v>574</v>
      </c>
      <c r="H320" s="37" t="s">
        <v>575</v>
      </c>
      <c r="I320" s="117" t="s">
        <v>205</v>
      </c>
      <c r="J320" s="48">
        <v>1040</v>
      </c>
      <c r="K320" s="94">
        <v>151253903.36364564</v>
      </c>
      <c r="L320" s="134">
        <v>18127862228.664</v>
      </c>
      <c r="M320" s="134">
        <v>148912411.952</v>
      </c>
      <c r="N320" s="51"/>
      <c r="O320" s="51">
        <f t="shared" si="12"/>
        <v>0</v>
      </c>
      <c r="P320" s="240"/>
      <c r="Q320" s="240"/>
      <c r="R320" s="240"/>
      <c r="S320" s="240"/>
      <c r="T320" s="240"/>
      <c r="U320" s="240"/>
      <c r="V320" s="13" t="s">
        <v>68</v>
      </c>
      <c r="W320" s="9" t="s">
        <v>63</v>
      </c>
      <c r="X320" s="9" t="s">
        <v>307</v>
      </c>
      <c r="Y320" s="88" t="s">
        <v>740</v>
      </c>
      <c r="Z320" s="9" t="s">
        <v>301</v>
      </c>
      <c r="AA320" s="9" t="s">
        <v>300</v>
      </c>
      <c r="AB320" s="9" t="s">
        <v>86</v>
      </c>
      <c r="AC320" s="9" t="s">
        <v>279</v>
      </c>
      <c r="AD320" s="8" t="s">
        <v>117</v>
      </c>
      <c r="AE320" s="8"/>
      <c r="AF320" s="8"/>
    </row>
    <row r="321" spans="1:32" s="90" customFormat="1" ht="51">
      <c r="A321" s="16">
        <v>112</v>
      </c>
      <c r="B321" s="10" t="s">
        <v>86</v>
      </c>
      <c r="C321" s="11" t="s">
        <v>191</v>
      </c>
      <c r="D321" s="22"/>
      <c r="E321" s="41" t="s">
        <v>979</v>
      </c>
      <c r="F321" s="11" t="s">
        <v>304</v>
      </c>
      <c r="G321" s="37"/>
      <c r="H321" s="37"/>
      <c r="I321" s="117"/>
      <c r="J321" s="48"/>
      <c r="K321" s="69"/>
      <c r="L321" s="69"/>
      <c r="M321" s="69"/>
      <c r="N321" s="51">
        <v>410</v>
      </c>
      <c r="O321" s="51">
        <f t="shared" si="12"/>
        <v>2.7333333333333334</v>
      </c>
      <c r="P321" s="51"/>
      <c r="Q321" s="51"/>
      <c r="R321" s="51"/>
      <c r="S321" s="51"/>
      <c r="T321" s="51"/>
      <c r="U321" s="51"/>
      <c r="V321" s="13" t="s">
        <v>68</v>
      </c>
      <c r="W321" s="9" t="s">
        <v>63</v>
      </c>
      <c r="X321" s="9" t="s">
        <v>307</v>
      </c>
      <c r="Y321" s="88" t="s">
        <v>740</v>
      </c>
      <c r="Z321" s="9" t="s">
        <v>301</v>
      </c>
      <c r="AA321" s="9" t="s">
        <v>300</v>
      </c>
      <c r="AB321" s="9" t="s">
        <v>86</v>
      </c>
      <c r="AC321" s="9" t="s">
        <v>279</v>
      </c>
      <c r="AD321" s="8" t="s">
        <v>117</v>
      </c>
      <c r="AE321" s="8"/>
      <c r="AF321" s="144"/>
    </row>
    <row r="322" spans="1:32" ht="51">
      <c r="A322" s="16"/>
      <c r="B322" s="10" t="s">
        <v>87</v>
      </c>
      <c r="C322" s="11" t="s">
        <v>191</v>
      </c>
      <c r="D322" s="22" t="s">
        <v>785</v>
      </c>
      <c r="E322" s="11" t="s">
        <v>786</v>
      </c>
      <c r="F322" s="11" t="s">
        <v>256</v>
      </c>
      <c r="G322" s="37" t="s">
        <v>828</v>
      </c>
      <c r="H322" s="37"/>
      <c r="I322" s="117" t="s">
        <v>204</v>
      </c>
      <c r="J322" s="12">
        <v>130</v>
      </c>
      <c r="K322" s="56">
        <v>150</v>
      </c>
      <c r="L322" s="56"/>
      <c r="M322" s="56"/>
      <c r="N322" s="51"/>
      <c r="O322" s="51">
        <f t="shared" si="12"/>
        <v>0</v>
      </c>
      <c r="P322" s="51"/>
      <c r="Q322" s="51"/>
      <c r="R322" s="51"/>
      <c r="S322" s="51"/>
      <c r="T322" s="51"/>
      <c r="U322" s="51"/>
      <c r="V322" s="9" t="s">
        <v>68</v>
      </c>
      <c r="W322" s="9" t="s">
        <v>63</v>
      </c>
      <c r="X322" s="88" t="s">
        <v>311</v>
      </c>
      <c r="Y322" s="9" t="s">
        <v>740</v>
      </c>
      <c r="Z322" s="9"/>
      <c r="AA322" s="9" t="s">
        <v>299</v>
      </c>
      <c r="AB322" s="9" t="s">
        <v>222</v>
      </c>
      <c r="AC322" s="88" t="s">
        <v>279</v>
      </c>
      <c r="AD322" s="8" t="s">
        <v>117</v>
      </c>
      <c r="AE322" s="8"/>
      <c r="AF322" s="8"/>
    </row>
    <row r="323" spans="1:32" ht="51">
      <c r="A323" s="16">
        <v>217</v>
      </c>
      <c r="B323" s="10" t="s">
        <v>194</v>
      </c>
      <c r="C323" s="11" t="s">
        <v>191</v>
      </c>
      <c r="D323" s="42"/>
      <c r="E323" s="71" t="s">
        <v>611</v>
      </c>
      <c r="F323" s="11" t="s">
        <v>81</v>
      </c>
      <c r="G323" s="37"/>
      <c r="H323" s="37"/>
      <c r="I323" s="117"/>
      <c r="J323" s="75"/>
      <c r="K323" s="75"/>
      <c r="L323" s="75"/>
      <c r="M323" s="75"/>
      <c r="N323" s="51"/>
      <c r="O323" s="51">
        <f t="shared" si="12"/>
        <v>0</v>
      </c>
      <c r="P323" s="51"/>
      <c r="Q323" s="51"/>
      <c r="R323" s="51"/>
      <c r="S323" s="51"/>
      <c r="T323" s="51"/>
      <c r="U323" s="51"/>
      <c r="V323" s="9" t="s">
        <v>68</v>
      </c>
      <c r="W323" s="9" t="s">
        <v>63</v>
      </c>
      <c r="X323" s="9" t="s">
        <v>307</v>
      </c>
      <c r="Y323" s="9" t="s">
        <v>740</v>
      </c>
      <c r="Z323" s="9" t="s">
        <v>301</v>
      </c>
      <c r="AA323" s="9" t="s">
        <v>301</v>
      </c>
      <c r="AB323" s="9" t="s">
        <v>571</v>
      </c>
      <c r="AC323" s="88" t="s">
        <v>278</v>
      </c>
      <c r="AD323" s="8" t="s">
        <v>117</v>
      </c>
      <c r="AE323" s="8"/>
      <c r="AF323" s="8"/>
    </row>
    <row r="324" spans="1:32" ht="51">
      <c r="A324" s="16"/>
      <c r="B324" s="10" t="s">
        <v>194</v>
      </c>
      <c r="C324" s="11" t="s">
        <v>191</v>
      </c>
      <c r="D324" s="42"/>
      <c r="E324" s="110" t="s">
        <v>933</v>
      </c>
      <c r="F324" s="11" t="s">
        <v>214</v>
      </c>
      <c r="G324" s="136"/>
      <c r="H324" s="136"/>
      <c r="I324" s="117"/>
      <c r="J324" s="134"/>
      <c r="K324" s="134"/>
      <c r="L324" s="134"/>
      <c r="M324" s="134"/>
      <c r="N324" s="51">
        <v>750</v>
      </c>
      <c r="O324" s="51">
        <f t="shared" si="12"/>
        <v>5</v>
      </c>
      <c r="P324" s="51"/>
      <c r="Q324" s="51"/>
      <c r="R324" s="51"/>
      <c r="S324" s="51"/>
      <c r="T324" s="51"/>
      <c r="U324" s="51"/>
      <c r="V324" s="9" t="s">
        <v>68</v>
      </c>
      <c r="W324" s="9" t="s">
        <v>63</v>
      </c>
      <c r="X324" s="9" t="s">
        <v>307</v>
      </c>
      <c r="Y324" s="9" t="s">
        <v>740</v>
      </c>
      <c r="Z324" s="9"/>
      <c r="AA324" s="9" t="s">
        <v>299</v>
      </c>
      <c r="AB324" s="9" t="s">
        <v>571</v>
      </c>
      <c r="AC324" s="88" t="s">
        <v>278</v>
      </c>
      <c r="AD324" s="8" t="s">
        <v>117</v>
      </c>
      <c r="AE324" s="110" t="s">
        <v>884</v>
      </c>
      <c r="AF324" s="8"/>
    </row>
    <row r="325" spans="1:32" ht="51">
      <c r="A325" s="16">
        <v>248</v>
      </c>
      <c r="B325" s="10" t="s">
        <v>193</v>
      </c>
      <c r="C325" s="11" t="s">
        <v>191</v>
      </c>
      <c r="D325" s="35"/>
      <c r="E325" s="41" t="s">
        <v>609</v>
      </c>
      <c r="F325" s="11" t="s">
        <v>81</v>
      </c>
      <c r="G325" s="37"/>
      <c r="H325" s="37"/>
      <c r="I325" s="117"/>
      <c r="J325" s="85"/>
      <c r="K325" s="85"/>
      <c r="L325" s="85"/>
      <c r="M325" s="85"/>
      <c r="N325" s="51"/>
      <c r="O325" s="51">
        <f t="shared" si="12"/>
        <v>0</v>
      </c>
      <c r="P325" s="51"/>
      <c r="Q325" s="51"/>
      <c r="R325" s="51"/>
      <c r="S325" s="51"/>
      <c r="T325" s="51"/>
      <c r="U325" s="51"/>
      <c r="V325" s="13" t="s">
        <v>68</v>
      </c>
      <c r="W325" s="9" t="s">
        <v>63</v>
      </c>
      <c r="X325" s="9" t="s">
        <v>307</v>
      </c>
      <c r="Y325" s="9" t="s">
        <v>740</v>
      </c>
      <c r="Z325" s="9" t="s">
        <v>301</v>
      </c>
      <c r="AA325" s="9" t="s">
        <v>301</v>
      </c>
      <c r="AB325" s="9" t="s">
        <v>147</v>
      </c>
      <c r="AC325" s="88" t="s">
        <v>278</v>
      </c>
      <c r="AD325" s="8" t="s">
        <v>117</v>
      </c>
      <c r="AE325" s="8"/>
      <c r="AF325" s="8"/>
    </row>
    <row r="326" spans="1:32" ht="51">
      <c r="A326" s="16">
        <v>249</v>
      </c>
      <c r="B326" s="10" t="s">
        <v>193</v>
      </c>
      <c r="C326" s="11" t="s">
        <v>191</v>
      </c>
      <c r="D326" s="42"/>
      <c r="E326" s="71" t="s">
        <v>610</v>
      </c>
      <c r="F326" s="11" t="s">
        <v>81</v>
      </c>
      <c r="G326" s="139"/>
      <c r="H326" s="139"/>
      <c r="I326" s="117"/>
      <c r="J326" s="75"/>
      <c r="K326" s="75"/>
      <c r="L326" s="75"/>
      <c r="M326" s="75"/>
      <c r="N326" s="51"/>
      <c r="O326" s="51">
        <f t="shared" si="12"/>
        <v>0</v>
      </c>
      <c r="P326" s="51"/>
      <c r="Q326" s="51"/>
      <c r="R326" s="51"/>
      <c r="S326" s="51"/>
      <c r="T326" s="51"/>
      <c r="U326" s="51"/>
      <c r="V326" s="9" t="s">
        <v>68</v>
      </c>
      <c r="W326" s="9" t="s">
        <v>63</v>
      </c>
      <c r="X326" s="9" t="s">
        <v>307</v>
      </c>
      <c r="Y326" s="9" t="s">
        <v>740</v>
      </c>
      <c r="Z326" s="9" t="s">
        <v>301</v>
      </c>
      <c r="AA326" s="9" t="s">
        <v>301</v>
      </c>
      <c r="AB326" s="9" t="s">
        <v>147</v>
      </c>
      <c r="AC326" s="88" t="s">
        <v>278</v>
      </c>
      <c r="AD326" s="8" t="s">
        <v>117</v>
      </c>
      <c r="AE326" s="8"/>
      <c r="AF326" s="8"/>
    </row>
    <row r="327" spans="1:32" ht="51">
      <c r="A327" s="16">
        <v>265</v>
      </c>
      <c r="B327" s="10" t="s">
        <v>89</v>
      </c>
      <c r="C327" s="11" t="s">
        <v>191</v>
      </c>
      <c r="D327" s="259" t="s">
        <v>470</v>
      </c>
      <c r="E327" s="71" t="s">
        <v>471</v>
      </c>
      <c r="F327" s="11" t="s">
        <v>256</v>
      </c>
      <c r="G327" s="139" t="s">
        <v>472</v>
      </c>
      <c r="H327" s="139" t="s">
        <v>473</v>
      </c>
      <c r="I327" s="126" t="s">
        <v>76</v>
      </c>
      <c r="J327" s="78">
        <v>14700</v>
      </c>
      <c r="K327" s="94">
        <v>133703214.96428451</v>
      </c>
      <c r="L327" s="134">
        <v>4022329811.565</v>
      </c>
      <c r="M327" s="134">
        <v>33041669.577</v>
      </c>
      <c r="N327" s="51">
        <v>8.205</v>
      </c>
      <c r="O327" s="51">
        <f t="shared" si="12"/>
        <v>0.0547</v>
      </c>
      <c r="P327" s="51"/>
      <c r="Q327" s="51"/>
      <c r="R327" s="51"/>
      <c r="S327" s="51"/>
      <c r="T327" s="51"/>
      <c r="U327" s="51"/>
      <c r="V327" s="9" t="s">
        <v>474</v>
      </c>
      <c r="W327" s="9" t="s">
        <v>63</v>
      </c>
      <c r="X327" s="9" t="s">
        <v>307</v>
      </c>
      <c r="Y327" s="9" t="s">
        <v>740</v>
      </c>
      <c r="Z327" s="9" t="s">
        <v>299</v>
      </c>
      <c r="AA327" s="88" t="s">
        <v>299</v>
      </c>
      <c r="AB327" s="9" t="s">
        <v>89</v>
      </c>
      <c r="AC327" s="9" t="s">
        <v>279</v>
      </c>
      <c r="AD327" s="8" t="s">
        <v>117</v>
      </c>
      <c r="AE327" s="8"/>
      <c r="AF327" s="8"/>
    </row>
    <row r="328" spans="1:32" ht="51">
      <c r="A328" s="16"/>
      <c r="B328" s="10" t="s">
        <v>89</v>
      </c>
      <c r="C328" s="11" t="s">
        <v>191</v>
      </c>
      <c r="D328" s="22"/>
      <c r="E328" s="71" t="s">
        <v>931</v>
      </c>
      <c r="F328" s="11" t="s">
        <v>256</v>
      </c>
      <c r="G328" s="139"/>
      <c r="H328" s="139"/>
      <c r="I328" s="126"/>
      <c r="J328" s="78"/>
      <c r="K328" s="134"/>
      <c r="L328" s="134"/>
      <c r="M328" s="134"/>
      <c r="N328" s="51">
        <v>100</v>
      </c>
      <c r="O328" s="51">
        <f t="shared" si="12"/>
        <v>0.6666666666666666</v>
      </c>
      <c r="P328" s="51"/>
      <c r="Q328" s="51"/>
      <c r="R328" s="51"/>
      <c r="S328" s="51"/>
      <c r="T328" s="51"/>
      <c r="U328" s="51"/>
      <c r="V328" s="9" t="s">
        <v>68</v>
      </c>
      <c r="W328" s="9" t="s">
        <v>63</v>
      </c>
      <c r="X328" s="9" t="s">
        <v>307</v>
      </c>
      <c r="Y328" s="9" t="s">
        <v>740</v>
      </c>
      <c r="Z328" s="88" t="s">
        <v>299</v>
      </c>
      <c r="AA328" s="88" t="s">
        <v>299</v>
      </c>
      <c r="AB328" s="9" t="s">
        <v>89</v>
      </c>
      <c r="AC328" s="9" t="s">
        <v>279</v>
      </c>
      <c r="AD328" s="8" t="s">
        <v>117</v>
      </c>
      <c r="AE328" s="8" t="s">
        <v>849</v>
      </c>
      <c r="AF328" s="8"/>
    </row>
    <row r="329" spans="1:32" ht="51">
      <c r="A329" s="16">
        <v>266</v>
      </c>
      <c r="B329" s="10" t="s">
        <v>89</v>
      </c>
      <c r="C329" s="11" t="s">
        <v>191</v>
      </c>
      <c r="D329" s="22" t="s">
        <v>207</v>
      </c>
      <c r="E329" s="11" t="s">
        <v>179</v>
      </c>
      <c r="F329" s="11" t="s">
        <v>81</v>
      </c>
      <c r="G329" s="37" t="s">
        <v>80</v>
      </c>
      <c r="H329" s="37" t="s">
        <v>143</v>
      </c>
      <c r="I329" s="117" t="s">
        <v>76</v>
      </c>
      <c r="J329" s="253">
        <v>15492</v>
      </c>
      <c r="K329" s="193">
        <v>140906816.75011533</v>
      </c>
      <c r="L329" s="134">
        <v>12121512615.982</v>
      </c>
      <c r="M329" s="134">
        <v>99572892.677</v>
      </c>
      <c r="N329" s="51">
        <v>1339.936</v>
      </c>
      <c r="O329" s="51">
        <f t="shared" si="12"/>
        <v>8.932906666666666</v>
      </c>
      <c r="P329" s="196">
        <v>2492860.242</v>
      </c>
      <c r="Q329" s="196">
        <v>3128280.462</v>
      </c>
      <c r="R329" s="196">
        <f>SUM(P329:Q329)</f>
        <v>5621140.704</v>
      </c>
      <c r="S329" s="204">
        <v>382862690.468</v>
      </c>
      <c r="T329" s="204">
        <v>482085564.638</v>
      </c>
      <c r="U329" s="203">
        <f>SUM(S329:T329)</f>
        <v>864948255.106</v>
      </c>
      <c r="V329" s="9" t="s">
        <v>68</v>
      </c>
      <c r="W329" s="9" t="s">
        <v>63</v>
      </c>
      <c r="X329" s="9" t="s">
        <v>307</v>
      </c>
      <c r="Y329" s="9" t="s">
        <v>740</v>
      </c>
      <c r="Z329" s="9" t="s">
        <v>301</v>
      </c>
      <c r="AA329" s="9" t="s">
        <v>301</v>
      </c>
      <c r="AB329" s="9" t="s">
        <v>89</v>
      </c>
      <c r="AC329" s="9" t="s">
        <v>279</v>
      </c>
      <c r="AD329" s="8" t="s">
        <v>117</v>
      </c>
      <c r="AE329" s="29"/>
      <c r="AF329" s="8"/>
    </row>
    <row r="330" spans="1:32" ht="51">
      <c r="A330" s="16">
        <v>277</v>
      </c>
      <c r="B330" s="10" t="s">
        <v>90</v>
      </c>
      <c r="C330" s="11" t="s">
        <v>191</v>
      </c>
      <c r="D330" s="42" t="s">
        <v>163</v>
      </c>
      <c r="E330" s="41" t="s">
        <v>162</v>
      </c>
      <c r="F330" s="8" t="s">
        <v>81</v>
      </c>
      <c r="G330" s="136" t="s">
        <v>987</v>
      </c>
      <c r="H330" s="37" t="s">
        <v>986</v>
      </c>
      <c r="I330" s="122" t="s">
        <v>190</v>
      </c>
      <c r="J330" s="296">
        <v>78</v>
      </c>
      <c r="K330" s="296">
        <v>78</v>
      </c>
      <c r="L330" s="14"/>
      <c r="M330" s="14"/>
      <c r="N330" s="51">
        <v>90</v>
      </c>
      <c r="O330" s="51">
        <f t="shared" si="12"/>
        <v>0.6</v>
      </c>
      <c r="P330" s="240"/>
      <c r="Q330" s="240"/>
      <c r="R330" s="240"/>
      <c r="S330" s="240"/>
      <c r="T330" s="240"/>
      <c r="U330" s="240"/>
      <c r="V330" s="9" t="s">
        <v>68</v>
      </c>
      <c r="W330" s="9" t="s">
        <v>63</v>
      </c>
      <c r="X330" s="9" t="s">
        <v>307</v>
      </c>
      <c r="Y330" s="9" t="s">
        <v>740</v>
      </c>
      <c r="Z330" s="9" t="s">
        <v>301</v>
      </c>
      <c r="AA330" s="9" t="s">
        <v>301</v>
      </c>
      <c r="AB330" s="9" t="s">
        <v>176</v>
      </c>
      <c r="AC330" s="9" t="s">
        <v>279</v>
      </c>
      <c r="AD330" s="8" t="s">
        <v>117</v>
      </c>
      <c r="AE330" s="8"/>
      <c r="AF330" s="8"/>
    </row>
    <row r="331" spans="1:32" s="90" customFormat="1" ht="51">
      <c r="A331" s="149">
        <v>278</v>
      </c>
      <c r="B331" s="150" t="s">
        <v>90</v>
      </c>
      <c r="C331" s="151" t="s">
        <v>191</v>
      </c>
      <c r="D331" s="275"/>
      <c r="E331" s="194" t="s">
        <v>165</v>
      </c>
      <c r="F331" s="144" t="s">
        <v>81</v>
      </c>
      <c r="G331" s="153"/>
      <c r="H331" s="153"/>
      <c r="I331" s="292"/>
      <c r="J331" s="297"/>
      <c r="K331" s="303"/>
      <c r="L331" s="178"/>
      <c r="M331" s="178"/>
      <c r="N331" s="89"/>
      <c r="O331" s="89">
        <f t="shared" si="12"/>
        <v>0</v>
      </c>
      <c r="P331" s="256"/>
      <c r="Q331" s="256"/>
      <c r="R331" s="256"/>
      <c r="S331" s="256"/>
      <c r="T331" s="256"/>
      <c r="U331" s="256"/>
      <c r="V331" s="88" t="s">
        <v>68</v>
      </c>
      <c r="W331" s="88" t="s">
        <v>63</v>
      </c>
      <c r="X331" s="88" t="s">
        <v>307</v>
      </c>
      <c r="Y331" s="88" t="s">
        <v>740</v>
      </c>
      <c r="Z331" s="88" t="s">
        <v>301</v>
      </c>
      <c r="AA331" s="88" t="s">
        <v>301</v>
      </c>
      <c r="AB331" s="88" t="s">
        <v>176</v>
      </c>
      <c r="AC331" s="88" t="s">
        <v>279</v>
      </c>
      <c r="AD331" s="8" t="s">
        <v>117</v>
      </c>
      <c r="AF331" s="8"/>
    </row>
    <row r="332" spans="1:32" ht="51">
      <c r="A332" s="16"/>
      <c r="B332" s="10" t="s">
        <v>438</v>
      </c>
      <c r="C332" s="11" t="s">
        <v>188</v>
      </c>
      <c r="D332" s="42"/>
      <c r="E332" s="71" t="s">
        <v>280</v>
      </c>
      <c r="F332" s="71" t="s">
        <v>626</v>
      </c>
      <c r="G332" s="136"/>
      <c r="H332" s="136"/>
      <c r="I332" s="117"/>
      <c r="J332" s="134"/>
      <c r="K332" s="134"/>
      <c r="L332" s="134"/>
      <c r="M332" s="134"/>
      <c r="N332" s="51"/>
      <c r="O332" s="51">
        <f t="shared" si="12"/>
        <v>0</v>
      </c>
      <c r="P332" s="51"/>
      <c r="Q332" s="51"/>
      <c r="R332" s="51"/>
      <c r="S332" s="51"/>
      <c r="T332" s="51"/>
      <c r="U332" s="51"/>
      <c r="V332" s="9" t="s">
        <v>68</v>
      </c>
      <c r="W332" s="9" t="s">
        <v>63</v>
      </c>
      <c r="X332" s="9" t="s">
        <v>307</v>
      </c>
      <c r="Y332" s="9" t="s">
        <v>740</v>
      </c>
      <c r="Z332" s="9" t="s">
        <v>300</v>
      </c>
      <c r="AA332" s="88" t="s">
        <v>300</v>
      </c>
      <c r="AB332" s="9" t="s">
        <v>147</v>
      </c>
      <c r="AC332" s="88" t="s">
        <v>279</v>
      </c>
      <c r="AD332" s="8" t="s">
        <v>117</v>
      </c>
      <c r="AE332" s="8"/>
      <c r="AF332" s="8"/>
    </row>
    <row r="333" spans="1:32" ht="51">
      <c r="A333" s="16">
        <v>312</v>
      </c>
      <c r="B333" s="10" t="s">
        <v>92</v>
      </c>
      <c r="C333" s="11" t="s">
        <v>191</v>
      </c>
      <c r="D333" s="36" t="s">
        <v>848</v>
      </c>
      <c r="E333" s="41" t="s">
        <v>164</v>
      </c>
      <c r="F333" s="8" t="s">
        <v>81</v>
      </c>
      <c r="G333" s="108" t="s">
        <v>322</v>
      </c>
      <c r="H333" s="108" t="s">
        <v>372</v>
      </c>
      <c r="I333" s="163" t="s">
        <v>201</v>
      </c>
      <c r="J333" s="134">
        <v>206250000</v>
      </c>
      <c r="K333" s="14"/>
      <c r="L333" s="14"/>
      <c r="M333" s="14"/>
      <c r="N333" s="51"/>
      <c r="O333" s="51">
        <f t="shared" si="12"/>
        <v>0</v>
      </c>
      <c r="P333" s="51"/>
      <c r="Q333" s="51"/>
      <c r="R333" s="51"/>
      <c r="S333" s="51"/>
      <c r="T333" s="51"/>
      <c r="U333" s="51"/>
      <c r="V333" s="9" t="s">
        <v>68</v>
      </c>
      <c r="W333" s="9" t="s">
        <v>63</v>
      </c>
      <c r="X333" s="9" t="s">
        <v>307</v>
      </c>
      <c r="Y333" s="9" t="s">
        <v>740</v>
      </c>
      <c r="Z333" s="9" t="s">
        <v>301</v>
      </c>
      <c r="AA333" s="9" t="s">
        <v>301</v>
      </c>
      <c r="AB333" s="9" t="s">
        <v>176</v>
      </c>
      <c r="AC333" s="9" t="s">
        <v>279</v>
      </c>
      <c r="AD333" s="8" t="s">
        <v>117</v>
      </c>
      <c r="AE333" s="8"/>
      <c r="AF333" s="8"/>
    </row>
    <row r="334" spans="1:32" ht="25.5">
      <c r="A334" s="16">
        <v>4</v>
      </c>
      <c r="B334" s="10" t="s">
        <v>189</v>
      </c>
      <c r="C334" s="11" t="s">
        <v>191</v>
      </c>
      <c r="D334" s="22" t="s">
        <v>853</v>
      </c>
      <c r="E334" s="11" t="s">
        <v>554</v>
      </c>
      <c r="F334" s="11" t="s">
        <v>52</v>
      </c>
      <c r="G334" s="37" t="s">
        <v>928</v>
      </c>
      <c r="H334" s="37" t="s">
        <v>365</v>
      </c>
      <c r="I334" s="118" t="s">
        <v>195</v>
      </c>
      <c r="J334" s="65">
        <v>100</v>
      </c>
      <c r="K334" s="65"/>
      <c r="L334" s="65"/>
      <c r="M334" s="65"/>
      <c r="N334" s="51">
        <v>400</v>
      </c>
      <c r="O334" s="51">
        <f t="shared" si="12"/>
        <v>2.6666666666666665</v>
      </c>
      <c r="P334" s="51"/>
      <c r="Q334" s="51"/>
      <c r="R334" s="51"/>
      <c r="S334" s="51"/>
      <c r="T334" s="51"/>
      <c r="U334" s="51"/>
      <c r="V334" s="9" t="s">
        <v>68</v>
      </c>
      <c r="W334" s="9" t="s">
        <v>63</v>
      </c>
      <c r="X334" s="9" t="s">
        <v>307</v>
      </c>
      <c r="Y334" s="71" t="s">
        <v>738</v>
      </c>
      <c r="Z334" s="9" t="s">
        <v>299</v>
      </c>
      <c r="AA334" s="9" t="s">
        <v>299</v>
      </c>
      <c r="AB334" s="9" t="s">
        <v>189</v>
      </c>
      <c r="AC334" s="9" t="s">
        <v>278</v>
      </c>
      <c r="AD334" s="8" t="s">
        <v>117</v>
      </c>
      <c r="AE334" s="8"/>
      <c r="AF334" s="8"/>
    </row>
    <row r="335" spans="1:32" ht="25.5">
      <c r="A335" s="16"/>
      <c r="B335" s="10" t="s">
        <v>189</v>
      </c>
      <c r="C335" s="11" t="s">
        <v>188</v>
      </c>
      <c r="D335" s="22" t="s">
        <v>854</v>
      </c>
      <c r="E335" s="11" t="s">
        <v>554</v>
      </c>
      <c r="F335" s="11" t="s">
        <v>52</v>
      </c>
      <c r="G335" s="37" t="s">
        <v>928</v>
      </c>
      <c r="H335" s="37" t="s">
        <v>365</v>
      </c>
      <c r="I335" s="118" t="s">
        <v>190</v>
      </c>
      <c r="J335" s="65">
        <v>2</v>
      </c>
      <c r="K335" s="65"/>
      <c r="L335" s="65"/>
      <c r="M335" s="65"/>
      <c r="N335" s="51">
        <v>25</v>
      </c>
      <c r="O335" s="51">
        <f t="shared" si="12"/>
        <v>0.16666666666666666</v>
      </c>
      <c r="P335" s="51"/>
      <c r="Q335" s="51"/>
      <c r="R335" s="51"/>
      <c r="S335" s="51"/>
      <c r="T335" s="51"/>
      <c r="U335" s="51"/>
      <c r="V335" s="9" t="s">
        <v>68</v>
      </c>
      <c r="W335" s="9" t="s">
        <v>63</v>
      </c>
      <c r="X335" s="9" t="s">
        <v>307</v>
      </c>
      <c r="Y335" s="71" t="s">
        <v>738</v>
      </c>
      <c r="Z335" s="9"/>
      <c r="AA335" s="9" t="s">
        <v>299</v>
      </c>
      <c r="AB335" s="9" t="s">
        <v>189</v>
      </c>
      <c r="AC335" s="9" t="s">
        <v>278</v>
      </c>
      <c r="AD335" s="8" t="s">
        <v>117</v>
      </c>
      <c r="AE335" s="8"/>
      <c r="AF335" s="8"/>
    </row>
    <row r="336" spans="1:32" ht="38.25">
      <c r="A336" s="16">
        <v>10</v>
      </c>
      <c r="B336" s="10" t="s">
        <v>189</v>
      </c>
      <c r="C336" s="11" t="s">
        <v>191</v>
      </c>
      <c r="D336" s="42" t="s">
        <v>169</v>
      </c>
      <c r="E336" s="41" t="s">
        <v>127</v>
      </c>
      <c r="F336" s="11" t="s">
        <v>41</v>
      </c>
      <c r="G336" s="37" t="s">
        <v>170</v>
      </c>
      <c r="H336" s="37" t="s">
        <v>171</v>
      </c>
      <c r="I336" s="117" t="s">
        <v>195</v>
      </c>
      <c r="J336" s="40">
        <v>29.27</v>
      </c>
      <c r="K336" s="94">
        <v>40713986.52555359</v>
      </c>
      <c r="L336" s="134">
        <v>4689341447.87</v>
      </c>
      <c r="M336" s="134">
        <v>38520876.685</v>
      </c>
      <c r="N336" s="51">
        <v>414</v>
      </c>
      <c r="O336" s="51">
        <f t="shared" si="12"/>
        <v>2.76</v>
      </c>
      <c r="P336" s="227">
        <v>1903324.007</v>
      </c>
      <c r="Q336" s="227" t="s">
        <v>723</v>
      </c>
      <c r="R336" s="227">
        <f>SUM(P336:Q336)</f>
        <v>1903324.007</v>
      </c>
      <c r="S336" s="230">
        <v>306911015.259</v>
      </c>
      <c r="T336" s="230" t="s">
        <v>723</v>
      </c>
      <c r="U336" s="231">
        <f>SUM(S336:T336)</f>
        <v>306911015.259</v>
      </c>
      <c r="V336" s="9" t="s">
        <v>68</v>
      </c>
      <c r="W336" s="9" t="s">
        <v>63</v>
      </c>
      <c r="X336" s="9" t="s">
        <v>307</v>
      </c>
      <c r="Y336" s="71" t="s">
        <v>738</v>
      </c>
      <c r="Z336" s="9" t="s">
        <v>300</v>
      </c>
      <c r="AA336" s="9" t="s">
        <v>300</v>
      </c>
      <c r="AB336" s="9" t="s">
        <v>189</v>
      </c>
      <c r="AC336" s="9" t="s">
        <v>278</v>
      </c>
      <c r="AD336" s="8" t="s">
        <v>117</v>
      </c>
      <c r="AE336" s="8"/>
      <c r="AF336" s="8"/>
    </row>
    <row r="337" spans="1:32" ht="25.5">
      <c r="A337" s="16">
        <v>16</v>
      </c>
      <c r="B337" s="10" t="s">
        <v>189</v>
      </c>
      <c r="C337" s="10" t="s">
        <v>191</v>
      </c>
      <c r="D337" s="22" t="s">
        <v>485</v>
      </c>
      <c r="E337" s="11" t="s">
        <v>6</v>
      </c>
      <c r="F337" s="11" t="s">
        <v>256</v>
      </c>
      <c r="G337" s="37" t="s">
        <v>489</v>
      </c>
      <c r="H337" s="37" t="s">
        <v>490</v>
      </c>
      <c r="I337" s="118" t="s">
        <v>190</v>
      </c>
      <c r="J337" s="79">
        <v>86.41</v>
      </c>
      <c r="K337" s="134">
        <v>86405000</v>
      </c>
      <c r="L337" s="134">
        <v>10366743175.348</v>
      </c>
      <c r="M337" s="134">
        <v>85158233.82</v>
      </c>
      <c r="N337" s="51">
        <v>1500</v>
      </c>
      <c r="O337" s="51">
        <f t="shared" si="12"/>
        <v>10</v>
      </c>
      <c r="P337" s="51"/>
      <c r="Q337" s="51"/>
      <c r="R337" s="51"/>
      <c r="S337" s="51"/>
      <c r="T337" s="51"/>
      <c r="U337" s="51"/>
      <c r="V337" s="9" t="s">
        <v>68</v>
      </c>
      <c r="W337" s="9" t="s">
        <v>63</v>
      </c>
      <c r="X337" s="9" t="s">
        <v>307</v>
      </c>
      <c r="Y337" s="71" t="s">
        <v>738</v>
      </c>
      <c r="Z337" s="9" t="s">
        <v>299</v>
      </c>
      <c r="AA337" s="9" t="s">
        <v>299</v>
      </c>
      <c r="AB337" s="9" t="s">
        <v>189</v>
      </c>
      <c r="AC337" s="9" t="s">
        <v>278</v>
      </c>
      <c r="AD337" s="8" t="s">
        <v>117</v>
      </c>
      <c r="AE337" s="8"/>
      <c r="AF337" s="8"/>
    </row>
    <row r="338" spans="1:32" ht="25.5">
      <c r="A338" s="16">
        <v>58</v>
      </c>
      <c r="B338" s="10" t="s">
        <v>189</v>
      </c>
      <c r="C338" s="10" t="s">
        <v>191</v>
      </c>
      <c r="D338" s="22">
        <v>3160</v>
      </c>
      <c r="E338" s="71" t="s">
        <v>432</v>
      </c>
      <c r="F338" s="11" t="s">
        <v>198</v>
      </c>
      <c r="G338" s="37" t="s">
        <v>154</v>
      </c>
      <c r="H338" s="37" t="s">
        <v>155</v>
      </c>
      <c r="I338" s="117" t="s">
        <v>195</v>
      </c>
      <c r="J338" s="40">
        <v>64.982</v>
      </c>
      <c r="K338" s="94">
        <v>90376315.9255149</v>
      </c>
      <c r="L338" s="134">
        <v>8144996963.016</v>
      </c>
      <c r="M338" s="134">
        <v>66907566.254</v>
      </c>
      <c r="N338" s="51">
        <v>2250</v>
      </c>
      <c r="O338" s="51">
        <f t="shared" si="12"/>
        <v>15</v>
      </c>
      <c r="P338" s="227">
        <v>4059393.249</v>
      </c>
      <c r="Q338" s="227" t="s">
        <v>723</v>
      </c>
      <c r="R338" s="227">
        <f>SUM(P338:Q338)</f>
        <v>4059393.249</v>
      </c>
      <c r="S338" s="230">
        <v>652344008.41</v>
      </c>
      <c r="T338" s="230" t="s">
        <v>723</v>
      </c>
      <c r="U338" s="231">
        <f>SUM(S338:T338)</f>
        <v>652344008.41</v>
      </c>
      <c r="V338" s="9" t="s">
        <v>68</v>
      </c>
      <c r="W338" s="9" t="s">
        <v>63</v>
      </c>
      <c r="X338" s="9" t="s">
        <v>307</v>
      </c>
      <c r="Y338" s="9" t="s">
        <v>738</v>
      </c>
      <c r="Z338" s="9" t="s">
        <v>299</v>
      </c>
      <c r="AA338" s="9" t="s">
        <v>299</v>
      </c>
      <c r="AB338" s="9" t="s">
        <v>189</v>
      </c>
      <c r="AC338" s="9" t="s">
        <v>278</v>
      </c>
      <c r="AD338" s="8" t="s">
        <v>117</v>
      </c>
      <c r="AE338" s="8"/>
      <c r="AF338" s="8"/>
    </row>
    <row r="339" spans="1:32" ht="25.5">
      <c r="A339" s="16">
        <v>60</v>
      </c>
      <c r="B339" s="10" t="s">
        <v>189</v>
      </c>
      <c r="C339" s="11" t="s">
        <v>191</v>
      </c>
      <c r="D339" s="42" t="s">
        <v>153</v>
      </c>
      <c r="E339" s="41" t="s">
        <v>156</v>
      </c>
      <c r="F339" s="11" t="s">
        <v>198</v>
      </c>
      <c r="G339" s="37" t="s">
        <v>154</v>
      </c>
      <c r="H339" s="37" t="s">
        <v>155</v>
      </c>
      <c r="I339" s="117" t="s">
        <v>190</v>
      </c>
      <c r="J339" s="40">
        <v>50</v>
      </c>
      <c r="K339" s="134">
        <v>50000000</v>
      </c>
      <c r="L339" s="134">
        <v>3974305869.02</v>
      </c>
      <c r="M339" s="134">
        <v>32647174.02</v>
      </c>
      <c r="N339" s="51">
        <v>750</v>
      </c>
      <c r="O339" s="51">
        <f t="shared" si="12"/>
        <v>5</v>
      </c>
      <c r="P339" s="227">
        <v>942138.94</v>
      </c>
      <c r="Q339" s="227" t="s">
        <v>723</v>
      </c>
      <c r="R339" s="227">
        <f>SUM(P339:Q339)</f>
        <v>942138.94</v>
      </c>
      <c r="S339" s="230">
        <v>151401614.714</v>
      </c>
      <c r="T339" s="230" t="s">
        <v>723</v>
      </c>
      <c r="U339" s="231">
        <f>SUM(S339:T339)</f>
        <v>151401614.714</v>
      </c>
      <c r="V339" s="9" t="s">
        <v>68</v>
      </c>
      <c r="W339" s="9" t="s">
        <v>63</v>
      </c>
      <c r="X339" s="9" t="s">
        <v>307</v>
      </c>
      <c r="Y339" s="9" t="s">
        <v>738</v>
      </c>
      <c r="Z339" s="9" t="s">
        <v>299</v>
      </c>
      <c r="AA339" s="9" t="s">
        <v>299</v>
      </c>
      <c r="AB339" s="9" t="s">
        <v>189</v>
      </c>
      <c r="AC339" s="9" t="s">
        <v>278</v>
      </c>
      <c r="AD339" s="8" t="s">
        <v>117</v>
      </c>
      <c r="AE339" s="8"/>
      <c r="AF339" s="8"/>
    </row>
    <row r="340" spans="1:32" ht="25.5">
      <c r="A340" s="16">
        <v>78</v>
      </c>
      <c r="B340" s="10" t="s">
        <v>189</v>
      </c>
      <c r="C340" s="11" t="s">
        <v>191</v>
      </c>
      <c r="D340" s="22" t="s">
        <v>682</v>
      </c>
      <c r="E340" s="71" t="s">
        <v>684</v>
      </c>
      <c r="F340" s="11" t="s">
        <v>198</v>
      </c>
      <c r="G340" s="95" t="s">
        <v>685</v>
      </c>
      <c r="H340" s="95" t="s">
        <v>686</v>
      </c>
      <c r="I340" s="122" t="s">
        <v>190</v>
      </c>
      <c r="J340" s="94">
        <v>274630000</v>
      </c>
      <c r="K340" s="134">
        <v>274630000</v>
      </c>
      <c r="L340" s="134">
        <v>33432101049.25</v>
      </c>
      <c r="M340" s="134">
        <v>274630000</v>
      </c>
      <c r="N340" s="51">
        <v>2000</v>
      </c>
      <c r="O340" s="51">
        <f t="shared" si="12"/>
        <v>13.333333333333334</v>
      </c>
      <c r="P340" s="196">
        <v>499909.57</v>
      </c>
      <c r="Q340" s="196">
        <v>77185.8</v>
      </c>
      <c r="R340" s="196">
        <f>SUM(P340:Q340)</f>
        <v>577095.37</v>
      </c>
      <c r="S340" s="204">
        <v>80335407.97</v>
      </c>
      <c r="T340" s="204">
        <v>12191492.184</v>
      </c>
      <c r="U340" s="203">
        <f>SUM(S340:T340)</f>
        <v>92526900.154</v>
      </c>
      <c r="V340" s="9" t="s">
        <v>68</v>
      </c>
      <c r="W340" s="9" t="s">
        <v>63</v>
      </c>
      <c r="X340" s="9" t="s">
        <v>307</v>
      </c>
      <c r="Y340" s="9" t="s">
        <v>738</v>
      </c>
      <c r="Z340" s="9"/>
      <c r="AA340" s="9" t="s">
        <v>299</v>
      </c>
      <c r="AB340" s="9" t="s">
        <v>189</v>
      </c>
      <c r="AC340" s="9" t="s">
        <v>278</v>
      </c>
      <c r="AD340" s="8" t="s">
        <v>117</v>
      </c>
      <c r="AE340" s="39"/>
      <c r="AF340" s="8"/>
    </row>
    <row r="341" spans="1:32" ht="38.25">
      <c r="A341" s="16">
        <v>93</v>
      </c>
      <c r="B341" s="10" t="s">
        <v>86</v>
      </c>
      <c r="C341" s="11" t="s">
        <v>191</v>
      </c>
      <c r="D341" s="42"/>
      <c r="E341" s="43" t="s">
        <v>428</v>
      </c>
      <c r="F341" s="8" t="s">
        <v>627</v>
      </c>
      <c r="G341" s="37"/>
      <c r="H341" s="37"/>
      <c r="I341" s="117"/>
      <c r="J341" s="11"/>
      <c r="K341" s="11"/>
      <c r="L341" s="11"/>
      <c r="M341" s="11"/>
      <c r="N341" s="51">
        <v>200</v>
      </c>
      <c r="O341" s="51">
        <f t="shared" si="12"/>
        <v>1.3333333333333333</v>
      </c>
      <c r="P341" s="51"/>
      <c r="Q341" s="51"/>
      <c r="R341" s="51"/>
      <c r="S341" s="51"/>
      <c r="T341" s="51"/>
      <c r="U341" s="51"/>
      <c r="V341" s="9" t="s">
        <v>68</v>
      </c>
      <c r="W341" s="9" t="s">
        <v>63</v>
      </c>
      <c r="X341" s="9" t="s">
        <v>307</v>
      </c>
      <c r="Y341" s="9" t="s">
        <v>738</v>
      </c>
      <c r="Z341" s="9" t="s">
        <v>300</v>
      </c>
      <c r="AA341" s="9" t="s">
        <v>300</v>
      </c>
      <c r="AB341" s="9" t="s">
        <v>86</v>
      </c>
      <c r="AC341" s="9" t="s">
        <v>279</v>
      </c>
      <c r="AD341" s="8" t="s">
        <v>117</v>
      </c>
      <c r="AE341" s="8"/>
      <c r="AF341" s="8"/>
    </row>
    <row r="342" spans="1:32" ht="38.25">
      <c r="A342" s="16">
        <v>150</v>
      </c>
      <c r="B342" s="10" t="s">
        <v>87</v>
      </c>
      <c r="C342" s="11" t="s">
        <v>191</v>
      </c>
      <c r="D342" s="22" t="s">
        <v>268</v>
      </c>
      <c r="E342" s="11" t="s">
        <v>416</v>
      </c>
      <c r="F342" s="11" t="s">
        <v>211</v>
      </c>
      <c r="G342" s="37" t="s">
        <v>257</v>
      </c>
      <c r="H342" s="37" t="s">
        <v>50</v>
      </c>
      <c r="I342" s="117" t="s">
        <v>204</v>
      </c>
      <c r="J342" s="12">
        <v>11</v>
      </c>
      <c r="K342" s="94">
        <v>12597199.995162675</v>
      </c>
      <c r="L342" s="134">
        <v>1290664421.803</v>
      </c>
      <c r="M342" s="134">
        <v>10602240.333</v>
      </c>
      <c r="N342" s="51"/>
      <c r="O342" s="51">
        <f t="shared" si="12"/>
        <v>0</v>
      </c>
      <c r="P342" s="51"/>
      <c r="Q342" s="51"/>
      <c r="R342" s="51"/>
      <c r="S342" s="51"/>
      <c r="T342" s="51"/>
      <c r="U342" s="51"/>
      <c r="V342" s="9" t="s">
        <v>68</v>
      </c>
      <c r="W342" s="9" t="s">
        <v>63</v>
      </c>
      <c r="X342" s="9" t="s">
        <v>307</v>
      </c>
      <c r="Y342" s="9" t="s">
        <v>738</v>
      </c>
      <c r="Z342" s="9" t="s">
        <v>301</v>
      </c>
      <c r="AA342" s="9" t="s">
        <v>300</v>
      </c>
      <c r="AB342" s="9" t="s">
        <v>222</v>
      </c>
      <c r="AC342" s="88" t="s">
        <v>279</v>
      </c>
      <c r="AD342" s="8" t="s">
        <v>117</v>
      </c>
      <c r="AE342" s="8"/>
      <c r="AF342" s="8"/>
    </row>
    <row r="343" spans="1:32" ht="25.5">
      <c r="A343" s="16">
        <v>166</v>
      </c>
      <c r="B343" s="10" t="s">
        <v>88</v>
      </c>
      <c r="C343" s="11" t="s">
        <v>188</v>
      </c>
      <c r="D343" s="32" t="s">
        <v>385</v>
      </c>
      <c r="E343" s="61" t="s">
        <v>2</v>
      </c>
      <c r="F343" s="11" t="s">
        <v>212</v>
      </c>
      <c r="G343" s="37" t="s">
        <v>383</v>
      </c>
      <c r="H343" s="37" t="s">
        <v>384</v>
      </c>
      <c r="I343" s="125" t="s">
        <v>204</v>
      </c>
      <c r="J343" s="66">
        <v>6</v>
      </c>
      <c r="K343" s="94">
        <v>6871199.99736146</v>
      </c>
      <c r="L343" s="134">
        <v>842267237.855</v>
      </c>
      <c r="M343" s="134">
        <v>6918854.762</v>
      </c>
      <c r="N343" s="51">
        <v>200</v>
      </c>
      <c r="O343" s="51">
        <f t="shared" si="12"/>
        <v>1.3333333333333333</v>
      </c>
      <c r="P343" s="51"/>
      <c r="Q343" s="51"/>
      <c r="R343" s="51"/>
      <c r="S343" s="51"/>
      <c r="T343" s="51"/>
      <c r="U343" s="51"/>
      <c r="V343" s="9" t="s">
        <v>68</v>
      </c>
      <c r="W343" s="9" t="s">
        <v>63</v>
      </c>
      <c r="X343" s="9" t="s">
        <v>307</v>
      </c>
      <c r="Y343" s="9" t="s">
        <v>738</v>
      </c>
      <c r="Z343" s="9" t="s">
        <v>301</v>
      </c>
      <c r="AA343" s="9" t="s">
        <v>301</v>
      </c>
      <c r="AB343" s="9" t="s">
        <v>222</v>
      </c>
      <c r="AC343" s="88" t="s">
        <v>279</v>
      </c>
      <c r="AD343" s="8" t="s">
        <v>117</v>
      </c>
      <c r="AE343" s="8"/>
      <c r="AF343" s="8"/>
    </row>
    <row r="344" spans="1:32" ht="25.5">
      <c r="A344" s="16">
        <v>191</v>
      </c>
      <c r="B344" s="71" t="s">
        <v>192</v>
      </c>
      <c r="C344" s="11" t="s">
        <v>191</v>
      </c>
      <c r="D344" s="77" t="s">
        <v>548</v>
      </c>
      <c r="E344" s="11" t="s">
        <v>402</v>
      </c>
      <c r="F344" s="11" t="s">
        <v>198</v>
      </c>
      <c r="G344" s="37" t="s">
        <v>519</v>
      </c>
      <c r="H344" s="37" t="s">
        <v>453</v>
      </c>
      <c r="I344" s="77" t="s">
        <v>190</v>
      </c>
      <c r="J344" s="79">
        <v>130</v>
      </c>
      <c r="K344" s="134">
        <v>130000000</v>
      </c>
      <c r="L344" s="134">
        <v>14020836173.57</v>
      </c>
      <c r="M344" s="134">
        <v>115175000</v>
      </c>
      <c r="N344" s="51">
        <v>700</v>
      </c>
      <c r="O344" s="51">
        <f t="shared" si="12"/>
        <v>4.666666666666667</v>
      </c>
      <c r="P344" s="227" t="s">
        <v>723</v>
      </c>
      <c r="Q344" s="227">
        <v>2110483.41</v>
      </c>
      <c r="R344" s="227">
        <f>SUM(P344:Q344)</f>
        <v>2110483.41</v>
      </c>
      <c r="S344" s="230" t="s">
        <v>723</v>
      </c>
      <c r="T344" s="230">
        <v>337466226.727</v>
      </c>
      <c r="U344" s="231">
        <f>SUM(S344:T344)</f>
        <v>337466226.727</v>
      </c>
      <c r="V344" s="9" t="s">
        <v>68</v>
      </c>
      <c r="W344" s="9" t="s">
        <v>63</v>
      </c>
      <c r="X344" s="9" t="s">
        <v>307</v>
      </c>
      <c r="Y344" s="9" t="s">
        <v>738</v>
      </c>
      <c r="Z344" s="9" t="s">
        <v>299</v>
      </c>
      <c r="AA344" s="9" t="s">
        <v>299</v>
      </c>
      <c r="AB344" s="9" t="s">
        <v>571</v>
      </c>
      <c r="AC344" s="88" t="s">
        <v>278</v>
      </c>
      <c r="AD344" s="8" t="s">
        <v>117</v>
      </c>
      <c r="AE344" s="8"/>
      <c r="AF344" s="8"/>
    </row>
    <row r="345" spans="1:32" ht="25.5">
      <c r="A345" s="16">
        <v>200</v>
      </c>
      <c r="B345" s="10" t="s">
        <v>194</v>
      </c>
      <c r="C345" s="11" t="s">
        <v>191</v>
      </c>
      <c r="D345" s="42" t="s">
        <v>393</v>
      </c>
      <c r="E345" s="61" t="s">
        <v>394</v>
      </c>
      <c r="F345" s="11" t="s">
        <v>52</v>
      </c>
      <c r="G345" s="37" t="s">
        <v>367</v>
      </c>
      <c r="H345" s="37" t="s">
        <v>395</v>
      </c>
      <c r="I345" s="122" t="s">
        <v>195</v>
      </c>
      <c r="J345" s="62">
        <v>142600000</v>
      </c>
      <c r="K345" s="94">
        <v>198326654.31932575</v>
      </c>
      <c r="L345" s="134">
        <v>23694925718.815</v>
      </c>
      <c r="M345" s="134">
        <v>194643389.016</v>
      </c>
      <c r="N345" s="51">
        <v>2094</v>
      </c>
      <c r="O345" s="51">
        <f t="shared" si="12"/>
        <v>13.96</v>
      </c>
      <c r="P345" s="51"/>
      <c r="Q345" s="51"/>
      <c r="R345" s="51"/>
      <c r="S345" s="51"/>
      <c r="T345" s="51"/>
      <c r="U345" s="51"/>
      <c r="V345" s="9" t="s">
        <v>68</v>
      </c>
      <c r="W345" s="9" t="s">
        <v>63</v>
      </c>
      <c r="X345" s="9" t="s">
        <v>307</v>
      </c>
      <c r="Y345" s="9" t="s">
        <v>738</v>
      </c>
      <c r="Z345" s="9" t="s">
        <v>299</v>
      </c>
      <c r="AA345" s="9" t="s">
        <v>299</v>
      </c>
      <c r="AB345" s="9" t="s">
        <v>571</v>
      </c>
      <c r="AC345" s="88" t="s">
        <v>278</v>
      </c>
      <c r="AD345" s="8" t="s">
        <v>117</v>
      </c>
      <c r="AE345" s="8"/>
      <c r="AF345" s="8"/>
    </row>
    <row r="346" spans="1:32" ht="25.5">
      <c r="A346" s="16">
        <v>210</v>
      </c>
      <c r="B346" s="10" t="s">
        <v>194</v>
      </c>
      <c r="C346" s="11" t="s">
        <v>191</v>
      </c>
      <c r="D346" s="33"/>
      <c r="E346" s="11" t="s">
        <v>558</v>
      </c>
      <c r="F346" s="11" t="s">
        <v>256</v>
      </c>
      <c r="G346" s="37"/>
      <c r="H346" s="37"/>
      <c r="I346" s="124"/>
      <c r="J346" s="49"/>
      <c r="K346" s="59"/>
      <c r="L346" s="59"/>
      <c r="M346" s="59"/>
      <c r="N346" s="51">
        <v>5</v>
      </c>
      <c r="O346" s="51">
        <f t="shared" si="12"/>
        <v>0.03333333333333333</v>
      </c>
      <c r="P346" s="51"/>
      <c r="Q346" s="51"/>
      <c r="R346" s="51"/>
      <c r="S346" s="51"/>
      <c r="T346" s="51"/>
      <c r="U346" s="51"/>
      <c r="V346" s="9" t="s">
        <v>68</v>
      </c>
      <c r="W346" s="9" t="s">
        <v>63</v>
      </c>
      <c r="X346" s="9" t="s">
        <v>307</v>
      </c>
      <c r="Y346" s="9" t="s">
        <v>738</v>
      </c>
      <c r="Z346" s="9" t="s">
        <v>299</v>
      </c>
      <c r="AA346" s="9" t="s">
        <v>299</v>
      </c>
      <c r="AB346" s="9" t="s">
        <v>571</v>
      </c>
      <c r="AC346" s="88" t="s">
        <v>278</v>
      </c>
      <c r="AD346" s="8" t="s">
        <v>117</v>
      </c>
      <c r="AE346" s="8"/>
      <c r="AF346" s="8"/>
    </row>
    <row r="347" spans="1:32" ht="27">
      <c r="A347" s="16">
        <v>216</v>
      </c>
      <c r="B347" s="72" t="s">
        <v>194</v>
      </c>
      <c r="C347" s="11" t="s">
        <v>191</v>
      </c>
      <c r="D347" s="42"/>
      <c r="E347" s="71" t="s">
        <v>564</v>
      </c>
      <c r="F347" s="11" t="s">
        <v>256</v>
      </c>
      <c r="G347" s="37"/>
      <c r="H347" s="37"/>
      <c r="I347" s="117"/>
      <c r="J347" s="76"/>
      <c r="K347" s="62"/>
      <c r="L347" s="62"/>
      <c r="M347" s="62"/>
      <c r="N347" s="51">
        <v>750</v>
      </c>
      <c r="O347" s="51">
        <f t="shared" si="12"/>
        <v>5</v>
      </c>
      <c r="P347" s="51"/>
      <c r="Q347" s="51"/>
      <c r="R347" s="51"/>
      <c r="S347" s="51"/>
      <c r="T347" s="51"/>
      <c r="U347" s="51"/>
      <c r="V347" s="9" t="s">
        <v>68</v>
      </c>
      <c r="W347" s="9" t="s">
        <v>63</v>
      </c>
      <c r="X347" s="9" t="s">
        <v>307</v>
      </c>
      <c r="Y347" s="9" t="s">
        <v>738</v>
      </c>
      <c r="Z347" s="9" t="s">
        <v>299</v>
      </c>
      <c r="AA347" s="9" t="s">
        <v>299</v>
      </c>
      <c r="AB347" s="9" t="s">
        <v>571</v>
      </c>
      <c r="AC347" s="88" t="s">
        <v>278</v>
      </c>
      <c r="AD347" s="8" t="s">
        <v>117</v>
      </c>
      <c r="AE347" s="8"/>
      <c r="AF347" s="8"/>
    </row>
    <row r="348" spans="1:32" ht="25.5">
      <c r="A348" s="16">
        <v>227</v>
      </c>
      <c r="B348" s="10" t="s">
        <v>194</v>
      </c>
      <c r="C348" s="11" t="s">
        <v>191</v>
      </c>
      <c r="D348" s="33" t="s">
        <v>105</v>
      </c>
      <c r="E348" s="11" t="s">
        <v>178</v>
      </c>
      <c r="F348" s="11" t="s">
        <v>198</v>
      </c>
      <c r="G348" s="37" t="s">
        <v>103</v>
      </c>
      <c r="H348" s="37" t="s">
        <v>104</v>
      </c>
      <c r="I348" s="124" t="s">
        <v>195</v>
      </c>
      <c r="J348" s="49">
        <v>161.2</v>
      </c>
      <c r="K348" s="193">
        <v>224195348.36097693</v>
      </c>
      <c r="L348" s="134">
        <v>4372955822.147</v>
      </c>
      <c r="M348" s="134">
        <v>35921907.979</v>
      </c>
      <c r="N348" s="51">
        <v>2800</v>
      </c>
      <c r="O348" s="51">
        <f t="shared" si="12"/>
        <v>18.666666666666668</v>
      </c>
      <c r="P348" s="227">
        <v>19000000.028</v>
      </c>
      <c r="Q348" s="227" t="s">
        <v>723</v>
      </c>
      <c r="R348" s="227">
        <f>SUM(P348:Q348)</f>
        <v>19000000.028</v>
      </c>
      <c r="S348" s="230">
        <v>3059950884.151</v>
      </c>
      <c r="T348" s="230" t="s">
        <v>723</v>
      </c>
      <c r="U348" s="231">
        <f>SUM(S348:T348)</f>
        <v>3059950884.151</v>
      </c>
      <c r="V348" s="9" t="s">
        <v>68</v>
      </c>
      <c r="W348" s="9" t="s">
        <v>63</v>
      </c>
      <c r="X348" s="9" t="s">
        <v>307</v>
      </c>
      <c r="Y348" s="9" t="s">
        <v>738</v>
      </c>
      <c r="Z348" s="9" t="s">
        <v>299</v>
      </c>
      <c r="AA348" s="9" t="s">
        <v>299</v>
      </c>
      <c r="AB348" s="9" t="s">
        <v>571</v>
      </c>
      <c r="AC348" s="88" t="s">
        <v>278</v>
      </c>
      <c r="AD348" s="8" t="s">
        <v>117</v>
      </c>
      <c r="AE348" s="8"/>
      <c r="AF348" s="8"/>
    </row>
    <row r="349" spans="1:32" ht="25.5">
      <c r="A349" s="16">
        <v>228</v>
      </c>
      <c r="B349" s="10" t="s">
        <v>194</v>
      </c>
      <c r="C349" s="11" t="s">
        <v>191</v>
      </c>
      <c r="D349" s="33" t="s">
        <v>497</v>
      </c>
      <c r="E349" s="11" t="s">
        <v>403</v>
      </c>
      <c r="F349" s="11" t="s">
        <v>198</v>
      </c>
      <c r="G349" s="37" t="s">
        <v>500</v>
      </c>
      <c r="H349" s="37" t="s">
        <v>499</v>
      </c>
      <c r="I349" s="286" t="s">
        <v>195</v>
      </c>
      <c r="J349" s="79">
        <v>36.8</v>
      </c>
      <c r="K349" s="193">
        <v>51181072.08240664</v>
      </c>
      <c r="L349" s="134">
        <v>6226613227.183</v>
      </c>
      <c r="M349" s="134">
        <v>51148887.952</v>
      </c>
      <c r="N349" s="51">
        <v>695.26</v>
      </c>
      <c r="O349" s="51">
        <f t="shared" si="12"/>
        <v>4.635066666666667</v>
      </c>
      <c r="P349" s="51"/>
      <c r="Q349" s="51"/>
      <c r="R349" s="51"/>
      <c r="S349" s="51"/>
      <c r="T349" s="51"/>
      <c r="U349" s="51"/>
      <c r="V349" s="9" t="s">
        <v>68</v>
      </c>
      <c r="W349" s="9" t="s">
        <v>63</v>
      </c>
      <c r="X349" s="9" t="s">
        <v>307</v>
      </c>
      <c r="Y349" s="9" t="s">
        <v>738</v>
      </c>
      <c r="Z349" s="9" t="s">
        <v>299</v>
      </c>
      <c r="AA349" s="9" t="s">
        <v>299</v>
      </c>
      <c r="AB349" s="9" t="s">
        <v>571</v>
      </c>
      <c r="AC349" s="88" t="s">
        <v>278</v>
      </c>
      <c r="AD349" s="8" t="s">
        <v>117</v>
      </c>
      <c r="AE349" s="8"/>
      <c r="AF349" s="8"/>
    </row>
    <row r="350" spans="1:32" ht="25.5">
      <c r="A350" s="16">
        <v>232</v>
      </c>
      <c r="B350" s="10" t="s">
        <v>194</v>
      </c>
      <c r="C350" s="11" t="s">
        <v>191</v>
      </c>
      <c r="D350" s="34" t="s">
        <v>114</v>
      </c>
      <c r="E350" s="11" t="s">
        <v>30</v>
      </c>
      <c r="F350" s="11" t="s">
        <v>214</v>
      </c>
      <c r="G350" s="37" t="s">
        <v>113</v>
      </c>
      <c r="H350" s="37" t="s">
        <v>392</v>
      </c>
      <c r="I350" s="291" t="s">
        <v>195</v>
      </c>
      <c r="J350" s="47">
        <v>93.1</v>
      </c>
      <c r="K350" s="193">
        <v>129482549.20847985</v>
      </c>
      <c r="L350" s="134">
        <v>6645379281.604</v>
      </c>
      <c r="M350" s="134">
        <v>54588866.832</v>
      </c>
      <c r="N350" s="51">
        <v>950</v>
      </c>
      <c r="O350" s="51">
        <f t="shared" si="12"/>
        <v>6.333333333333333</v>
      </c>
      <c r="P350" s="227" t="s">
        <v>723</v>
      </c>
      <c r="Q350" s="227">
        <v>2496.602</v>
      </c>
      <c r="R350" s="227">
        <f>SUM(P350:Q350)</f>
        <v>2496.602</v>
      </c>
      <c r="S350" s="230" t="s">
        <v>723</v>
      </c>
      <c r="T350" s="230">
        <v>401141.751</v>
      </c>
      <c r="U350" s="231">
        <f>SUM(S350:T350)</f>
        <v>401141.751</v>
      </c>
      <c r="V350" s="13" t="s">
        <v>68</v>
      </c>
      <c r="W350" s="9" t="s">
        <v>63</v>
      </c>
      <c r="X350" s="9" t="s">
        <v>307</v>
      </c>
      <c r="Y350" s="9" t="s">
        <v>738</v>
      </c>
      <c r="Z350" s="9" t="s">
        <v>299</v>
      </c>
      <c r="AA350" s="9" t="s">
        <v>299</v>
      </c>
      <c r="AB350" s="9" t="s">
        <v>571</v>
      </c>
      <c r="AC350" s="88" t="s">
        <v>278</v>
      </c>
      <c r="AD350" s="8" t="s">
        <v>117</v>
      </c>
      <c r="AE350" s="8"/>
      <c r="AF350" s="8"/>
    </row>
    <row r="351" spans="1:32" ht="25.5">
      <c r="A351" s="16">
        <v>235</v>
      </c>
      <c r="B351" s="10" t="s">
        <v>194</v>
      </c>
      <c r="C351" s="11" t="s">
        <v>191</v>
      </c>
      <c r="D351" s="42" t="s">
        <v>121</v>
      </c>
      <c r="E351" s="8" t="s">
        <v>25</v>
      </c>
      <c r="F351" s="11" t="s">
        <v>214</v>
      </c>
      <c r="G351" s="37" t="s">
        <v>136</v>
      </c>
      <c r="H351" s="37" t="s">
        <v>137</v>
      </c>
      <c r="I351" s="128" t="s">
        <v>195</v>
      </c>
      <c r="J351" s="58">
        <v>132700000</v>
      </c>
      <c r="K351" s="193">
        <v>184557833.29715657</v>
      </c>
      <c r="L351" s="134">
        <v>15739577057.412</v>
      </c>
      <c r="M351" s="134">
        <v>129293700.115</v>
      </c>
      <c r="N351" s="51">
        <v>3271.37</v>
      </c>
      <c r="O351" s="51">
        <f t="shared" si="12"/>
        <v>21.80913333333333</v>
      </c>
      <c r="P351" s="51"/>
      <c r="Q351" s="51"/>
      <c r="R351" s="51"/>
      <c r="S351" s="51"/>
      <c r="T351" s="51"/>
      <c r="U351" s="51"/>
      <c r="V351" s="9" t="s">
        <v>68</v>
      </c>
      <c r="W351" s="9" t="s">
        <v>63</v>
      </c>
      <c r="X351" s="9" t="s">
        <v>307</v>
      </c>
      <c r="Y351" s="9" t="s">
        <v>738</v>
      </c>
      <c r="Z351" s="9" t="s">
        <v>299</v>
      </c>
      <c r="AA351" s="9" t="s">
        <v>299</v>
      </c>
      <c r="AB351" s="9" t="s">
        <v>571</v>
      </c>
      <c r="AC351" s="88" t="s">
        <v>278</v>
      </c>
      <c r="AD351" s="8" t="s">
        <v>117</v>
      </c>
      <c r="AE351" s="8"/>
      <c r="AF351" s="8"/>
    </row>
    <row r="352" spans="1:32" ht="25.5">
      <c r="A352" s="16">
        <v>236</v>
      </c>
      <c r="B352" s="10" t="s">
        <v>194</v>
      </c>
      <c r="C352" s="11" t="s">
        <v>191</v>
      </c>
      <c r="D352" s="42" t="s">
        <v>337</v>
      </c>
      <c r="E352" s="41" t="s">
        <v>150</v>
      </c>
      <c r="F352" s="11" t="s">
        <v>214</v>
      </c>
      <c r="G352" s="37" t="s">
        <v>338</v>
      </c>
      <c r="H352" s="37" t="s">
        <v>339</v>
      </c>
      <c r="I352" s="118" t="s">
        <v>195</v>
      </c>
      <c r="J352" s="40">
        <v>133.7</v>
      </c>
      <c r="K352" s="193">
        <v>185948623.29939586</v>
      </c>
      <c r="L352" s="134">
        <v>19562250615.682</v>
      </c>
      <c r="M352" s="134">
        <v>160695281.42</v>
      </c>
      <c r="N352" s="51">
        <v>3949.95</v>
      </c>
      <c r="O352" s="51">
        <f t="shared" si="12"/>
        <v>26.333</v>
      </c>
      <c r="P352" s="51"/>
      <c r="Q352" s="51"/>
      <c r="R352" s="51"/>
      <c r="S352" s="51"/>
      <c r="T352" s="51"/>
      <c r="U352" s="51"/>
      <c r="V352" s="9" t="s">
        <v>68</v>
      </c>
      <c r="W352" s="9" t="s">
        <v>63</v>
      </c>
      <c r="X352" s="9" t="s">
        <v>307</v>
      </c>
      <c r="Y352" s="9" t="s">
        <v>738</v>
      </c>
      <c r="Z352" s="9" t="s">
        <v>299</v>
      </c>
      <c r="AA352" s="9" t="s">
        <v>299</v>
      </c>
      <c r="AB352" s="9" t="s">
        <v>571</v>
      </c>
      <c r="AC352" s="88" t="s">
        <v>278</v>
      </c>
      <c r="AD352" s="8" t="s">
        <v>117</v>
      </c>
      <c r="AE352" s="8"/>
      <c r="AF352" s="8"/>
    </row>
    <row r="353" spans="1:32" ht="54">
      <c r="A353" s="16"/>
      <c r="B353" s="10" t="s">
        <v>194</v>
      </c>
      <c r="C353" s="11" t="s">
        <v>188</v>
      </c>
      <c r="D353" s="42"/>
      <c r="E353" s="276" t="s">
        <v>558</v>
      </c>
      <c r="F353" s="11" t="s">
        <v>256</v>
      </c>
      <c r="G353" s="279"/>
      <c r="H353" s="279"/>
      <c r="I353" s="105"/>
      <c r="J353" s="226"/>
      <c r="K353" s="226"/>
      <c r="L353" s="134"/>
      <c r="M353" s="134"/>
      <c r="N353" s="51">
        <v>0.1</v>
      </c>
      <c r="O353" s="51">
        <f t="shared" si="12"/>
        <v>0.0006666666666666668</v>
      </c>
      <c r="P353" s="240"/>
      <c r="Q353" s="240"/>
      <c r="R353" s="240"/>
      <c r="S353" s="240"/>
      <c r="T353" s="240"/>
      <c r="U353" s="240"/>
      <c r="V353" s="9" t="s">
        <v>68</v>
      </c>
      <c r="W353" s="9" t="s">
        <v>63</v>
      </c>
      <c r="X353" s="9" t="s">
        <v>307</v>
      </c>
      <c r="Y353" s="9" t="s">
        <v>738</v>
      </c>
      <c r="Z353" s="9"/>
      <c r="AA353" s="9" t="s">
        <v>299</v>
      </c>
      <c r="AB353" s="9" t="s">
        <v>571</v>
      </c>
      <c r="AC353" s="88" t="s">
        <v>278</v>
      </c>
      <c r="AD353" s="8" t="s">
        <v>117</v>
      </c>
      <c r="AE353" s="110" t="s">
        <v>868</v>
      </c>
      <c r="AF353" s="8"/>
    </row>
    <row r="354" spans="1:32" ht="35.25" customHeight="1">
      <c r="A354" s="16"/>
      <c r="B354" s="10" t="s">
        <v>194</v>
      </c>
      <c r="C354" s="11" t="s">
        <v>191</v>
      </c>
      <c r="D354" s="42"/>
      <c r="E354" s="110" t="s">
        <v>934</v>
      </c>
      <c r="F354" s="11" t="s">
        <v>214</v>
      </c>
      <c r="G354" s="136"/>
      <c r="H354" s="136"/>
      <c r="I354" s="117"/>
      <c r="J354" s="134"/>
      <c r="K354" s="226"/>
      <c r="L354" s="134"/>
      <c r="M354" s="134"/>
      <c r="N354" s="51">
        <v>450</v>
      </c>
      <c r="O354" s="51">
        <f t="shared" si="12"/>
        <v>3</v>
      </c>
      <c r="P354" s="51"/>
      <c r="Q354" s="51"/>
      <c r="R354" s="51"/>
      <c r="S354" s="51"/>
      <c r="T354" s="51"/>
      <c r="U354" s="51"/>
      <c r="V354" s="9" t="s">
        <v>68</v>
      </c>
      <c r="W354" s="9" t="s">
        <v>63</v>
      </c>
      <c r="X354" s="9" t="s">
        <v>307</v>
      </c>
      <c r="Y354" s="9" t="s">
        <v>738</v>
      </c>
      <c r="Z354" s="9"/>
      <c r="AA354" s="9" t="s">
        <v>299</v>
      </c>
      <c r="AB354" s="9" t="s">
        <v>571</v>
      </c>
      <c r="AC354" s="88" t="s">
        <v>278</v>
      </c>
      <c r="AD354" s="8" t="s">
        <v>117</v>
      </c>
      <c r="AE354" s="110"/>
      <c r="AF354" s="8"/>
    </row>
    <row r="355" spans="1:32" s="90" customFormat="1" ht="25.5">
      <c r="A355" s="16"/>
      <c r="B355" s="10" t="s">
        <v>193</v>
      </c>
      <c r="C355" s="11" t="s">
        <v>188</v>
      </c>
      <c r="D355" s="42" t="s">
        <v>1001</v>
      </c>
      <c r="E355" s="71" t="s">
        <v>1002</v>
      </c>
      <c r="F355" s="71" t="s">
        <v>1004</v>
      </c>
      <c r="G355" s="95" t="s">
        <v>1003</v>
      </c>
      <c r="H355" s="95" t="s">
        <v>672</v>
      </c>
      <c r="I355" s="130" t="s">
        <v>77</v>
      </c>
      <c r="J355" s="227">
        <v>200000</v>
      </c>
      <c r="K355" s="134"/>
      <c r="L355" s="134"/>
      <c r="M355" s="134"/>
      <c r="N355" s="51"/>
      <c r="O355" s="51"/>
      <c r="P355" s="227">
        <v>17999.995</v>
      </c>
      <c r="Q355" s="227" t="s">
        <v>723</v>
      </c>
      <c r="R355" s="227">
        <f>SUM(P355:Q355)</f>
        <v>17999.995</v>
      </c>
      <c r="S355" s="227">
        <v>2902499.436</v>
      </c>
      <c r="T355" s="227" t="s">
        <v>723</v>
      </c>
      <c r="U355" s="231">
        <f>SUM(S355:T355)</f>
        <v>2902499.436</v>
      </c>
      <c r="V355" s="9" t="s">
        <v>68</v>
      </c>
      <c r="W355" s="9" t="s">
        <v>63</v>
      </c>
      <c r="X355" s="9"/>
      <c r="Y355" s="9" t="s">
        <v>738</v>
      </c>
      <c r="Z355" s="9"/>
      <c r="AA355" s="9"/>
      <c r="AB355" s="9"/>
      <c r="AC355" s="88" t="s">
        <v>278</v>
      </c>
      <c r="AD355" s="8" t="s">
        <v>117</v>
      </c>
      <c r="AE355" s="8"/>
      <c r="AF355" s="144"/>
    </row>
    <row r="356" spans="1:32" ht="25.5">
      <c r="A356" s="16">
        <v>271</v>
      </c>
      <c r="B356" s="10" t="s">
        <v>89</v>
      </c>
      <c r="C356" s="11" t="s">
        <v>191</v>
      </c>
      <c r="D356" s="22" t="s">
        <v>400</v>
      </c>
      <c r="E356" s="11" t="s">
        <v>401</v>
      </c>
      <c r="F356" s="11" t="s">
        <v>198</v>
      </c>
      <c r="G356" s="37" t="s">
        <v>541</v>
      </c>
      <c r="H356" s="37" t="s">
        <v>443</v>
      </c>
      <c r="I356" s="130" t="s">
        <v>76</v>
      </c>
      <c r="J356" s="85">
        <v>11382000000</v>
      </c>
      <c r="K356" s="94">
        <v>103524489.30091743</v>
      </c>
      <c r="L356" s="134">
        <v>1434610560.374</v>
      </c>
      <c r="M356" s="134">
        <v>11784694.525</v>
      </c>
      <c r="N356" s="51"/>
      <c r="O356" s="51">
        <f>N356/150</f>
        <v>0</v>
      </c>
      <c r="P356" s="227">
        <v>72797.686</v>
      </c>
      <c r="Q356" s="227" t="s">
        <v>723</v>
      </c>
      <c r="R356" s="227">
        <f>SUM(P356:Q356)</f>
        <v>72797.686</v>
      </c>
      <c r="S356" s="230">
        <v>11531155.834</v>
      </c>
      <c r="T356" s="230" t="s">
        <v>723</v>
      </c>
      <c r="U356" s="231">
        <f>SUM(S356:T356)</f>
        <v>11531155.834</v>
      </c>
      <c r="V356" s="9" t="s">
        <v>68</v>
      </c>
      <c r="W356" s="9" t="s">
        <v>63</v>
      </c>
      <c r="X356" s="9" t="s">
        <v>307</v>
      </c>
      <c r="Y356" s="9" t="s">
        <v>738</v>
      </c>
      <c r="Z356" s="9" t="s">
        <v>299</v>
      </c>
      <c r="AA356" s="88" t="s">
        <v>299</v>
      </c>
      <c r="AB356" s="9" t="s">
        <v>89</v>
      </c>
      <c r="AC356" s="9" t="s">
        <v>279</v>
      </c>
      <c r="AD356" s="8" t="s">
        <v>117</v>
      </c>
      <c r="AE356" s="8"/>
      <c r="AF356" s="8"/>
    </row>
    <row r="357" spans="1:32" ht="25.5">
      <c r="A357" s="16"/>
      <c r="B357" s="10" t="s">
        <v>89</v>
      </c>
      <c r="C357" s="11" t="s">
        <v>188</v>
      </c>
      <c r="D357" s="13"/>
      <c r="E357" s="11" t="s">
        <v>895</v>
      </c>
      <c r="F357" s="8" t="s">
        <v>52</v>
      </c>
      <c r="G357" s="37"/>
      <c r="H357" s="37"/>
      <c r="I357" s="131"/>
      <c r="J357" s="45"/>
      <c r="K357" s="56"/>
      <c r="L357" s="56"/>
      <c r="M357" s="56"/>
      <c r="N357" s="51">
        <v>100</v>
      </c>
      <c r="O357" s="51">
        <f>N357/150</f>
        <v>0.6666666666666666</v>
      </c>
      <c r="P357" s="51"/>
      <c r="Q357" s="51"/>
      <c r="R357" s="51"/>
      <c r="S357" s="51"/>
      <c r="T357" s="51"/>
      <c r="U357" s="51"/>
      <c r="V357" s="9" t="s">
        <v>68</v>
      </c>
      <c r="W357" s="9" t="s">
        <v>63</v>
      </c>
      <c r="X357" s="9" t="s">
        <v>307</v>
      </c>
      <c r="Y357" s="9" t="s">
        <v>738</v>
      </c>
      <c r="Z357" s="9" t="s">
        <v>299</v>
      </c>
      <c r="AA357" s="88" t="s">
        <v>299</v>
      </c>
      <c r="AB357" s="9" t="s">
        <v>89</v>
      </c>
      <c r="AC357" s="9" t="s">
        <v>279</v>
      </c>
      <c r="AD357" s="8" t="s">
        <v>117</v>
      </c>
      <c r="AE357" s="8"/>
      <c r="AF357" s="8"/>
    </row>
    <row r="358" spans="1:32" ht="25.5">
      <c r="A358" s="16"/>
      <c r="B358" s="10" t="s">
        <v>89</v>
      </c>
      <c r="C358" s="11" t="s">
        <v>188</v>
      </c>
      <c r="D358" s="77">
        <v>1560060</v>
      </c>
      <c r="E358" s="71" t="s">
        <v>1005</v>
      </c>
      <c r="F358" s="8" t="s">
        <v>198</v>
      </c>
      <c r="G358" s="95" t="s">
        <v>1006</v>
      </c>
      <c r="H358" s="95" t="s">
        <v>756</v>
      </c>
      <c r="I358" s="119" t="s">
        <v>76</v>
      </c>
      <c r="J358" s="227">
        <v>1616000000</v>
      </c>
      <c r="K358" s="56"/>
      <c r="L358" s="56"/>
      <c r="M358" s="56"/>
      <c r="N358" s="51"/>
      <c r="O358" s="51"/>
      <c r="P358" s="196">
        <v>1994913.292</v>
      </c>
      <c r="Q358" s="196" t="s">
        <v>723</v>
      </c>
      <c r="R358" s="196">
        <f>SUM(P358:Q358)</f>
        <v>1994913.292</v>
      </c>
      <c r="S358" s="196">
        <v>316792191.465</v>
      </c>
      <c r="T358" s="196" t="s">
        <v>723</v>
      </c>
      <c r="U358" s="203">
        <f>SUM(S358:T358)</f>
        <v>316792191.465</v>
      </c>
      <c r="V358" s="9" t="s">
        <v>68</v>
      </c>
      <c r="W358" s="9" t="s">
        <v>63</v>
      </c>
      <c r="X358" s="9"/>
      <c r="Y358" s="9" t="s">
        <v>738</v>
      </c>
      <c r="Z358" s="9"/>
      <c r="AA358" s="88"/>
      <c r="AB358" s="9"/>
      <c r="AC358" s="9" t="s">
        <v>279</v>
      </c>
      <c r="AD358" s="8" t="s">
        <v>117</v>
      </c>
      <c r="AE358" s="8"/>
      <c r="AF358" s="8"/>
    </row>
    <row r="359" spans="1:32" ht="38.25">
      <c r="A359" s="16">
        <v>358</v>
      </c>
      <c r="B359" s="10" t="s">
        <v>202</v>
      </c>
      <c r="C359" s="11" t="s">
        <v>188</v>
      </c>
      <c r="D359" s="77" t="s">
        <v>777</v>
      </c>
      <c r="E359" s="11" t="s">
        <v>568</v>
      </c>
      <c r="F359" s="11" t="s">
        <v>211</v>
      </c>
      <c r="G359" s="37" t="s">
        <v>36</v>
      </c>
      <c r="H359" s="37" t="s">
        <v>306</v>
      </c>
      <c r="I359" s="117" t="s">
        <v>190</v>
      </c>
      <c r="J359" s="12">
        <v>44.8</v>
      </c>
      <c r="K359" s="134">
        <v>81000000</v>
      </c>
      <c r="L359" s="134">
        <v>8154806343.713</v>
      </c>
      <c r="M359" s="134">
        <v>66988146</v>
      </c>
      <c r="N359" s="51">
        <v>500</v>
      </c>
      <c r="O359" s="51">
        <f aca="true" t="shared" si="13" ref="O359:O369">N359/150</f>
        <v>3.3333333333333335</v>
      </c>
      <c r="P359" s="51"/>
      <c r="Q359" s="51"/>
      <c r="R359" s="51"/>
      <c r="S359" s="51"/>
      <c r="T359" s="51"/>
      <c r="U359" s="51"/>
      <c r="V359" s="9" t="s">
        <v>44</v>
      </c>
      <c r="W359" s="9" t="s">
        <v>63</v>
      </c>
      <c r="X359" s="9" t="s">
        <v>307</v>
      </c>
      <c r="Y359" s="9" t="s">
        <v>738</v>
      </c>
      <c r="Z359" s="9" t="s">
        <v>300</v>
      </c>
      <c r="AA359" s="9" t="s">
        <v>300</v>
      </c>
      <c r="AB359" s="9" t="s">
        <v>222</v>
      </c>
      <c r="AC359" s="88" t="s">
        <v>279</v>
      </c>
      <c r="AD359" s="8" t="s">
        <v>117</v>
      </c>
      <c r="AE359" s="8"/>
      <c r="AF359" s="8"/>
    </row>
    <row r="360" spans="1:32" ht="38.25">
      <c r="A360" s="16">
        <v>11</v>
      </c>
      <c r="B360" s="10" t="s">
        <v>189</v>
      </c>
      <c r="C360" s="11" t="s">
        <v>191</v>
      </c>
      <c r="D360" s="22" t="s">
        <v>1053</v>
      </c>
      <c r="E360" s="8" t="s">
        <v>557</v>
      </c>
      <c r="F360" s="8" t="s">
        <v>627</v>
      </c>
      <c r="G360" s="37" t="s">
        <v>1054</v>
      </c>
      <c r="H360" s="37" t="s">
        <v>372</v>
      </c>
      <c r="I360" s="118" t="s">
        <v>190</v>
      </c>
      <c r="J360" s="40">
        <v>500</v>
      </c>
      <c r="K360" s="58"/>
      <c r="L360" s="58"/>
      <c r="M360" s="58"/>
      <c r="N360" s="51">
        <v>75000</v>
      </c>
      <c r="O360" s="51">
        <f t="shared" si="13"/>
        <v>500</v>
      </c>
      <c r="P360" s="227" t="s">
        <v>723</v>
      </c>
      <c r="Q360" s="227">
        <v>500000000</v>
      </c>
      <c r="R360" s="227">
        <f>SUM(P360:Q360)</f>
        <v>500000000</v>
      </c>
      <c r="S360" s="230" t="s">
        <v>723</v>
      </c>
      <c r="T360" s="230">
        <v>79149992400</v>
      </c>
      <c r="U360" s="231">
        <f>SUM(S360:T360)</f>
        <v>79149992400</v>
      </c>
      <c r="V360" s="13" t="s">
        <v>94</v>
      </c>
      <c r="W360" s="9" t="s">
        <v>43</v>
      </c>
      <c r="X360" s="9" t="s">
        <v>311</v>
      </c>
      <c r="Y360" s="9" t="s">
        <v>738</v>
      </c>
      <c r="Z360" s="9" t="s">
        <v>300</v>
      </c>
      <c r="AA360" s="9" t="s">
        <v>300</v>
      </c>
      <c r="AB360" s="9" t="s">
        <v>189</v>
      </c>
      <c r="AC360" s="9" t="s">
        <v>278</v>
      </c>
      <c r="AD360" s="8" t="s">
        <v>117</v>
      </c>
      <c r="AE360" s="8"/>
      <c r="AF360" s="8"/>
    </row>
    <row r="361" spans="1:32" ht="38.25">
      <c r="A361" s="16"/>
      <c r="B361" s="10" t="s">
        <v>189</v>
      </c>
      <c r="C361" s="11" t="s">
        <v>191</v>
      </c>
      <c r="D361" s="42"/>
      <c r="E361" s="8" t="s">
        <v>948</v>
      </c>
      <c r="F361" s="8" t="s">
        <v>627</v>
      </c>
      <c r="G361" s="37"/>
      <c r="H361" s="37"/>
      <c r="I361" s="117"/>
      <c r="J361" s="14"/>
      <c r="K361" s="58"/>
      <c r="L361" s="58"/>
      <c r="M361" s="58"/>
      <c r="N361" s="51">
        <v>45000</v>
      </c>
      <c r="O361" s="51">
        <f t="shared" si="13"/>
        <v>300</v>
      </c>
      <c r="P361" s="240"/>
      <c r="Q361" s="240"/>
      <c r="R361" s="240"/>
      <c r="S361" s="240"/>
      <c r="T361" s="240"/>
      <c r="U361" s="240"/>
      <c r="V361" s="13" t="s">
        <v>94</v>
      </c>
      <c r="W361" s="9" t="s">
        <v>43</v>
      </c>
      <c r="X361" s="9" t="s">
        <v>311</v>
      </c>
      <c r="Y361" s="9"/>
      <c r="Z361" s="9"/>
      <c r="AA361" s="9" t="s">
        <v>300</v>
      </c>
      <c r="AB361" s="9"/>
      <c r="AC361" s="9" t="s">
        <v>278</v>
      </c>
      <c r="AD361" s="8" t="s">
        <v>117</v>
      </c>
      <c r="AE361" s="8"/>
      <c r="AF361" s="8"/>
    </row>
    <row r="362" spans="1:32" ht="38.25">
      <c r="A362" s="16"/>
      <c r="B362" s="10" t="s">
        <v>86</v>
      </c>
      <c r="C362" s="11" t="s">
        <v>188</v>
      </c>
      <c r="D362" s="42"/>
      <c r="E362" s="41" t="s">
        <v>969</v>
      </c>
      <c r="F362" s="8" t="s">
        <v>970</v>
      </c>
      <c r="G362" s="37"/>
      <c r="H362" s="37"/>
      <c r="I362" s="122"/>
      <c r="J362" s="40"/>
      <c r="K362" s="14"/>
      <c r="L362" s="14"/>
      <c r="M362" s="14"/>
      <c r="N362" s="51">
        <v>50</v>
      </c>
      <c r="O362" s="51">
        <f t="shared" si="13"/>
        <v>0.3333333333333333</v>
      </c>
      <c r="P362" s="51"/>
      <c r="Q362" s="51"/>
      <c r="R362" s="51"/>
      <c r="S362" s="51"/>
      <c r="T362" s="51"/>
      <c r="U362" s="51"/>
      <c r="V362" s="9" t="s">
        <v>68</v>
      </c>
      <c r="W362" s="9" t="s">
        <v>63</v>
      </c>
      <c r="X362" s="9" t="s">
        <v>307</v>
      </c>
      <c r="Y362" s="249"/>
      <c r="Z362" s="9"/>
      <c r="AA362" s="9" t="s">
        <v>300</v>
      </c>
      <c r="AB362" s="9"/>
      <c r="AC362" s="9" t="s">
        <v>279</v>
      </c>
      <c r="AD362" s="8" t="s">
        <v>117</v>
      </c>
      <c r="AE362" s="8"/>
      <c r="AF362" s="8"/>
    </row>
    <row r="363" spans="1:32" s="90" customFormat="1" ht="25.5">
      <c r="A363" s="16"/>
      <c r="B363" s="10" t="s">
        <v>192</v>
      </c>
      <c r="C363" s="11" t="s">
        <v>191</v>
      </c>
      <c r="D363" s="30" t="s">
        <v>803</v>
      </c>
      <c r="E363" s="61" t="s">
        <v>804</v>
      </c>
      <c r="F363" s="11" t="s">
        <v>40</v>
      </c>
      <c r="G363" s="37"/>
      <c r="H363" s="37"/>
      <c r="I363" s="122"/>
      <c r="J363" s="62"/>
      <c r="K363" s="62"/>
      <c r="L363" s="62"/>
      <c r="M363" s="62"/>
      <c r="N363" s="51">
        <v>100</v>
      </c>
      <c r="O363" s="51">
        <f t="shared" si="13"/>
        <v>0.6666666666666666</v>
      </c>
      <c r="P363" s="51"/>
      <c r="Q363" s="51"/>
      <c r="R363" s="51"/>
      <c r="S363" s="51"/>
      <c r="T363" s="51"/>
      <c r="U363" s="51"/>
      <c r="V363" s="9" t="s">
        <v>68</v>
      </c>
      <c r="W363" s="9" t="s">
        <v>63</v>
      </c>
      <c r="X363" s="9" t="s">
        <v>307</v>
      </c>
      <c r="Y363" s="9"/>
      <c r="Z363" s="9"/>
      <c r="AA363" s="9" t="s">
        <v>301</v>
      </c>
      <c r="AB363" s="9" t="s">
        <v>571</v>
      </c>
      <c r="AC363" s="88" t="s">
        <v>278</v>
      </c>
      <c r="AD363" s="8" t="s">
        <v>117</v>
      </c>
      <c r="AE363" s="8"/>
      <c r="AF363" s="144"/>
    </row>
    <row r="364" spans="1:32" ht="38.25">
      <c r="A364" s="16">
        <v>201</v>
      </c>
      <c r="B364" s="10" t="s">
        <v>194</v>
      </c>
      <c r="C364" s="11" t="s">
        <v>191</v>
      </c>
      <c r="D364" s="42" t="s">
        <v>773</v>
      </c>
      <c r="E364" s="61" t="s">
        <v>774</v>
      </c>
      <c r="F364" s="11" t="s">
        <v>275</v>
      </c>
      <c r="G364" s="95" t="s">
        <v>775</v>
      </c>
      <c r="H364" s="95" t="s">
        <v>348</v>
      </c>
      <c r="I364" s="122" t="s">
        <v>195</v>
      </c>
      <c r="J364" s="228">
        <v>53.4</v>
      </c>
      <c r="K364" s="94">
        <v>74268186.1195792</v>
      </c>
      <c r="L364" s="134">
        <v>873310.153</v>
      </c>
      <c r="M364" s="134">
        <v>7173.859</v>
      </c>
      <c r="N364" s="51">
        <v>9000</v>
      </c>
      <c r="O364" s="51">
        <f t="shared" si="13"/>
        <v>60</v>
      </c>
      <c r="P364" s="240"/>
      <c r="Q364" s="240"/>
      <c r="R364" s="240"/>
      <c r="S364" s="240"/>
      <c r="T364" s="240"/>
      <c r="U364" s="240"/>
      <c r="V364" s="9" t="s">
        <v>320</v>
      </c>
      <c r="W364" s="9" t="s">
        <v>43</v>
      </c>
      <c r="X364" s="9" t="s">
        <v>311</v>
      </c>
      <c r="Y364" s="9" t="s">
        <v>320</v>
      </c>
      <c r="Z364" s="9"/>
      <c r="AA364" s="9" t="s">
        <v>300</v>
      </c>
      <c r="AB364" s="9" t="s">
        <v>571</v>
      </c>
      <c r="AC364" s="88" t="s">
        <v>278</v>
      </c>
      <c r="AD364" s="8" t="s">
        <v>117</v>
      </c>
      <c r="AE364" s="8"/>
      <c r="AF364" s="8"/>
    </row>
    <row r="365" spans="1:32" ht="25.5">
      <c r="A365" s="16">
        <v>303</v>
      </c>
      <c r="B365" s="10" t="s">
        <v>438</v>
      </c>
      <c r="C365" s="11" t="s">
        <v>188</v>
      </c>
      <c r="D365" s="42" t="s">
        <v>846</v>
      </c>
      <c r="E365" s="71" t="s">
        <v>763</v>
      </c>
      <c r="F365" s="71" t="s">
        <v>52</v>
      </c>
      <c r="G365" s="136" t="s">
        <v>847</v>
      </c>
      <c r="H365" s="136" t="s">
        <v>137</v>
      </c>
      <c r="I365" s="9" t="s">
        <v>190</v>
      </c>
      <c r="J365" s="134">
        <v>27500000</v>
      </c>
      <c r="K365" s="134">
        <v>27500000</v>
      </c>
      <c r="L365" s="134">
        <v>1553071619.146</v>
      </c>
      <c r="M365" s="134">
        <v>12757800</v>
      </c>
      <c r="N365" s="51">
        <v>1545</v>
      </c>
      <c r="O365" s="51">
        <f t="shared" si="13"/>
        <v>10.3</v>
      </c>
      <c r="P365" s="240"/>
      <c r="Q365" s="240"/>
      <c r="R365" s="240"/>
      <c r="S365" s="240"/>
      <c r="T365" s="240"/>
      <c r="U365" s="240"/>
      <c r="V365" s="9" t="s">
        <v>68</v>
      </c>
      <c r="W365" s="9" t="s">
        <v>63</v>
      </c>
      <c r="X365" s="9" t="s">
        <v>307</v>
      </c>
      <c r="Y365" s="9"/>
      <c r="Z365" s="9" t="s">
        <v>299</v>
      </c>
      <c r="AA365" s="9" t="s">
        <v>299</v>
      </c>
      <c r="AB365" s="9" t="s">
        <v>147</v>
      </c>
      <c r="AC365" s="88" t="s">
        <v>279</v>
      </c>
      <c r="AD365" s="8" t="s">
        <v>117</v>
      </c>
      <c r="AE365" s="8"/>
      <c r="AF365" s="8"/>
    </row>
    <row r="366" spans="1:32" ht="27">
      <c r="A366" s="16"/>
      <c r="B366" s="10" t="s">
        <v>932</v>
      </c>
      <c r="C366" s="11" t="s">
        <v>188</v>
      </c>
      <c r="D366" s="32"/>
      <c r="E366" s="43" t="s">
        <v>562</v>
      </c>
      <c r="F366" s="11" t="s">
        <v>256</v>
      </c>
      <c r="G366" s="37"/>
      <c r="H366" s="37"/>
      <c r="I366" s="73"/>
      <c r="J366" s="75"/>
      <c r="K366" s="17"/>
      <c r="L366" s="17"/>
      <c r="M366" s="17"/>
      <c r="N366" s="51">
        <v>400</v>
      </c>
      <c r="O366" s="51">
        <f t="shared" si="13"/>
        <v>2.6666666666666665</v>
      </c>
      <c r="P366" s="240"/>
      <c r="Q366" s="240"/>
      <c r="R366" s="240"/>
      <c r="S366" s="240"/>
      <c r="T366" s="240"/>
      <c r="U366" s="240"/>
      <c r="V366" s="13" t="s">
        <v>68</v>
      </c>
      <c r="W366" s="9" t="s">
        <v>63</v>
      </c>
      <c r="X366" s="9" t="s">
        <v>307</v>
      </c>
      <c r="Y366" s="9" t="s">
        <v>747</v>
      </c>
      <c r="Z366" s="9" t="s">
        <v>299</v>
      </c>
      <c r="AA366" s="9" t="s">
        <v>299</v>
      </c>
      <c r="AB366" s="9" t="s">
        <v>222</v>
      </c>
      <c r="AC366" s="88" t="s">
        <v>279</v>
      </c>
      <c r="AD366" s="8" t="s">
        <v>117</v>
      </c>
      <c r="AE366" s="8"/>
      <c r="AF366" s="8"/>
    </row>
    <row r="367" spans="1:32" ht="38.25">
      <c r="A367" s="16">
        <v>323</v>
      </c>
      <c r="B367" s="10" t="s">
        <v>197</v>
      </c>
      <c r="C367" s="11" t="s">
        <v>188</v>
      </c>
      <c r="D367" s="32" t="s">
        <v>329</v>
      </c>
      <c r="E367" s="11" t="s">
        <v>326</v>
      </c>
      <c r="F367" s="11" t="s">
        <v>198</v>
      </c>
      <c r="G367" s="37" t="s">
        <v>327</v>
      </c>
      <c r="H367" s="37" t="s">
        <v>384</v>
      </c>
      <c r="I367" s="117" t="s">
        <v>199</v>
      </c>
      <c r="J367" s="17">
        <v>420.5</v>
      </c>
      <c r="K367" s="94">
        <v>447298071.9269601</v>
      </c>
      <c r="L367" s="134">
        <v>18505949178.871</v>
      </c>
      <c r="M367" s="134">
        <v>152018229.889</v>
      </c>
      <c r="N367" s="51">
        <v>544.5</v>
      </c>
      <c r="O367" s="51">
        <f t="shared" si="13"/>
        <v>3.63</v>
      </c>
      <c r="P367" s="227">
        <v>15277540.007</v>
      </c>
      <c r="Q367" s="227">
        <v>3392276.758</v>
      </c>
      <c r="R367" s="227">
        <f>SUM(P367:Q367)</f>
        <v>18669816.765</v>
      </c>
      <c r="S367" s="227">
        <v>2458142032.383</v>
      </c>
      <c r="T367" s="227">
        <v>541661890.922</v>
      </c>
      <c r="U367" s="231">
        <f>SUM(S367:T367)</f>
        <v>2999803923.305</v>
      </c>
      <c r="V367" s="13" t="s">
        <v>94</v>
      </c>
      <c r="W367" s="9" t="s">
        <v>43</v>
      </c>
      <c r="X367" s="9" t="s">
        <v>311</v>
      </c>
      <c r="Y367" s="9" t="s">
        <v>748</v>
      </c>
      <c r="Z367" s="9" t="s">
        <v>299</v>
      </c>
      <c r="AA367" s="9" t="s">
        <v>299</v>
      </c>
      <c r="AB367" s="9" t="s">
        <v>222</v>
      </c>
      <c r="AC367" s="88" t="s">
        <v>279</v>
      </c>
      <c r="AD367" s="8" t="s">
        <v>117</v>
      </c>
      <c r="AE367" s="8"/>
      <c r="AF367" s="8"/>
    </row>
    <row r="368" spans="1:32" ht="38.25">
      <c r="A368" s="16">
        <v>324</v>
      </c>
      <c r="B368" s="10" t="s">
        <v>197</v>
      </c>
      <c r="C368" s="11" t="s">
        <v>188</v>
      </c>
      <c r="D368" s="32" t="s">
        <v>354</v>
      </c>
      <c r="E368" s="43" t="s">
        <v>355</v>
      </c>
      <c r="F368" s="11" t="s">
        <v>198</v>
      </c>
      <c r="G368" s="37" t="s">
        <v>356</v>
      </c>
      <c r="H368" s="37" t="s">
        <v>155</v>
      </c>
      <c r="I368" s="117" t="s">
        <v>199</v>
      </c>
      <c r="J368" s="17">
        <v>38.4</v>
      </c>
      <c r="K368" s="94">
        <v>49032960.211233996</v>
      </c>
      <c r="L368" s="134">
        <v>3762072489.2</v>
      </c>
      <c r="M368" s="134">
        <v>30903770.187</v>
      </c>
      <c r="N368" s="51">
        <v>2088</v>
      </c>
      <c r="O368" s="51">
        <f t="shared" si="13"/>
        <v>13.92</v>
      </c>
      <c r="P368" s="51"/>
      <c r="Q368" s="51"/>
      <c r="R368" s="51"/>
      <c r="S368" s="51"/>
      <c r="T368" s="51"/>
      <c r="U368" s="51"/>
      <c r="V368" s="13" t="s">
        <v>94</v>
      </c>
      <c r="W368" s="9" t="s">
        <v>43</v>
      </c>
      <c r="X368" s="9" t="s">
        <v>311</v>
      </c>
      <c r="Y368" s="9" t="s">
        <v>748</v>
      </c>
      <c r="Z368" s="9" t="s">
        <v>299</v>
      </c>
      <c r="AA368" s="9" t="s">
        <v>299</v>
      </c>
      <c r="AB368" s="9" t="s">
        <v>222</v>
      </c>
      <c r="AC368" s="88" t="s">
        <v>279</v>
      </c>
      <c r="AD368" s="8" t="s">
        <v>117</v>
      </c>
      <c r="AE368" s="8"/>
      <c r="AF368" s="8"/>
    </row>
    <row r="369" spans="1:32" s="90" customFormat="1" ht="51">
      <c r="A369" s="16">
        <v>325</v>
      </c>
      <c r="B369" s="10" t="s">
        <v>197</v>
      </c>
      <c r="C369" s="11" t="s">
        <v>188</v>
      </c>
      <c r="D369" s="32"/>
      <c r="E369" s="43" t="s">
        <v>146</v>
      </c>
      <c r="F369" s="11" t="s">
        <v>198</v>
      </c>
      <c r="G369" s="37"/>
      <c r="H369" s="37"/>
      <c r="I369" s="117"/>
      <c r="J369" s="17"/>
      <c r="K369" s="17"/>
      <c r="L369" s="17"/>
      <c r="M369" s="17"/>
      <c r="N369" s="51">
        <v>660.8</v>
      </c>
      <c r="O369" s="51">
        <f t="shared" si="13"/>
        <v>4.405333333333333</v>
      </c>
      <c r="P369" s="51"/>
      <c r="Q369" s="51"/>
      <c r="R369" s="51"/>
      <c r="S369" s="51"/>
      <c r="T369" s="51"/>
      <c r="U369" s="51"/>
      <c r="V369" s="13" t="s">
        <v>68</v>
      </c>
      <c r="W369" s="9" t="s">
        <v>63</v>
      </c>
      <c r="X369" s="9" t="s">
        <v>307</v>
      </c>
      <c r="Y369" s="9" t="s">
        <v>741</v>
      </c>
      <c r="Z369" s="9" t="s">
        <v>299</v>
      </c>
      <c r="AA369" s="9" t="s">
        <v>299</v>
      </c>
      <c r="AB369" s="9" t="s">
        <v>222</v>
      </c>
      <c r="AC369" s="88" t="s">
        <v>279</v>
      </c>
      <c r="AD369" s="8" t="s">
        <v>117</v>
      </c>
      <c r="AE369" s="8"/>
      <c r="AF369" s="144"/>
    </row>
    <row r="370" spans="1:32" s="90" customFormat="1" ht="25.5">
      <c r="A370" s="16"/>
      <c r="B370" s="10" t="s">
        <v>202</v>
      </c>
      <c r="C370" s="11" t="s">
        <v>188</v>
      </c>
      <c r="D370" s="71" t="s">
        <v>1011</v>
      </c>
      <c r="E370" s="71" t="s">
        <v>1012</v>
      </c>
      <c r="F370" s="11"/>
      <c r="G370" s="95" t="s">
        <v>1015</v>
      </c>
      <c r="H370" s="95" t="s">
        <v>672</v>
      </c>
      <c r="I370" s="117" t="s">
        <v>190</v>
      </c>
      <c r="J370" s="227">
        <v>179454711</v>
      </c>
      <c r="K370" s="134"/>
      <c r="L370" s="134"/>
      <c r="M370" s="134"/>
      <c r="N370" s="51"/>
      <c r="O370" s="51"/>
      <c r="P370" s="227">
        <v>249912</v>
      </c>
      <c r="Q370" s="227">
        <v>224260</v>
      </c>
      <c r="R370" s="227">
        <f>SUM(P370:Q370)</f>
        <v>474172</v>
      </c>
      <c r="S370" s="227">
        <v>40210843.374</v>
      </c>
      <c r="T370" s="227">
        <v>35803119.563</v>
      </c>
      <c r="U370" s="231">
        <f>SUM(S370:T370)</f>
        <v>76013962.937</v>
      </c>
      <c r="V370" s="9" t="s">
        <v>44</v>
      </c>
      <c r="W370" s="9" t="s">
        <v>63</v>
      </c>
      <c r="X370" s="9"/>
      <c r="Y370" s="9"/>
      <c r="Z370" s="9"/>
      <c r="AA370" s="9"/>
      <c r="AB370" s="9"/>
      <c r="AC370" s="88" t="s">
        <v>279</v>
      </c>
      <c r="AD370" s="8" t="s">
        <v>117</v>
      </c>
      <c r="AE370" s="8"/>
      <c r="AF370" s="8"/>
    </row>
    <row r="371" spans="1:32" s="90" customFormat="1" ht="25.5">
      <c r="A371" s="16"/>
      <c r="B371" s="10" t="s">
        <v>202</v>
      </c>
      <c r="C371" s="11" t="s">
        <v>188</v>
      </c>
      <c r="D371" s="71" t="s">
        <v>1013</v>
      </c>
      <c r="E371" s="71" t="s">
        <v>1014</v>
      </c>
      <c r="F371" s="11"/>
      <c r="G371" s="95" t="s">
        <v>1015</v>
      </c>
      <c r="H371" s="95" t="s">
        <v>672</v>
      </c>
      <c r="I371" s="117" t="s">
        <v>190</v>
      </c>
      <c r="J371" s="227">
        <v>65957156</v>
      </c>
      <c r="K371" s="134"/>
      <c r="L371" s="134"/>
      <c r="M371" s="134"/>
      <c r="N371" s="51"/>
      <c r="O371" s="51"/>
      <c r="P371" s="227">
        <v>466510.63</v>
      </c>
      <c r="Q371" s="227">
        <v>929188.2</v>
      </c>
      <c r="R371" s="227">
        <f>SUM(P371:Q371)</f>
        <v>1395698.83</v>
      </c>
      <c r="S371" s="227">
        <v>74432664.001</v>
      </c>
      <c r="T371" s="227">
        <v>148481436.856</v>
      </c>
      <c r="U371" s="231">
        <f>SUM(S371:T371)</f>
        <v>222914100.857</v>
      </c>
      <c r="V371" s="9" t="s">
        <v>44</v>
      </c>
      <c r="W371" s="9" t="s">
        <v>63</v>
      </c>
      <c r="X371" s="9"/>
      <c r="Y371" s="9"/>
      <c r="Z371" s="9"/>
      <c r="AA371" s="9"/>
      <c r="AB371" s="9"/>
      <c r="AC371" s="88" t="s">
        <v>279</v>
      </c>
      <c r="AD371" s="8" t="s">
        <v>117</v>
      </c>
      <c r="AE371" s="8"/>
      <c r="AF371" s="144"/>
    </row>
    <row r="372" spans="1:32" s="90" customFormat="1" ht="38.25">
      <c r="A372" s="16">
        <v>332</v>
      </c>
      <c r="B372" s="10" t="s">
        <v>202</v>
      </c>
      <c r="C372" s="11" t="s">
        <v>188</v>
      </c>
      <c r="D372" s="22"/>
      <c r="E372" s="11" t="s">
        <v>721</v>
      </c>
      <c r="F372" s="11" t="s">
        <v>256</v>
      </c>
      <c r="G372" s="37"/>
      <c r="H372" s="37"/>
      <c r="I372" s="117"/>
      <c r="J372" s="12"/>
      <c r="K372" s="12"/>
      <c r="L372" s="12"/>
      <c r="M372" s="12"/>
      <c r="N372" s="51">
        <v>1687.454</v>
      </c>
      <c r="O372" s="51">
        <f>N372/150</f>
        <v>11.249693333333333</v>
      </c>
      <c r="P372" s="51"/>
      <c r="Q372" s="51"/>
      <c r="R372" s="51"/>
      <c r="S372" s="51"/>
      <c r="T372" s="51"/>
      <c r="U372" s="51"/>
      <c r="V372" s="9" t="s">
        <v>44</v>
      </c>
      <c r="W372" s="9" t="s">
        <v>63</v>
      </c>
      <c r="X372" s="9" t="s">
        <v>307</v>
      </c>
      <c r="Y372" s="9" t="s">
        <v>744</v>
      </c>
      <c r="Z372" s="9" t="s">
        <v>299</v>
      </c>
      <c r="AA372" s="9" t="s">
        <v>299</v>
      </c>
      <c r="AB372" s="9" t="s">
        <v>222</v>
      </c>
      <c r="AC372" s="88" t="s">
        <v>279</v>
      </c>
      <c r="AD372" s="8" t="s">
        <v>117</v>
      </c>
      <c r="AE372" s="8"/>
      <c r="AF372" s="144"/>
    </row>
    <row r="373" spans="1:32" s="90" customFormat="1" ht="38.25">
      <c r="A373" s="16">
        <v>334</v>
      </c>
      <c r="B373" s="10" t="s">
        <v>202</v>
      </c>
      <c r="C373" s="11" t="s">
        <v>188</v>
      </c>
      <c r="D373" s="22"/>
      <c r="E373" s="11" t="s">
        <v>5</v>
      </c>
      <c r="F373" s="11" t="s">
        <v>256</v>
      </c>
      <c r="G373" s="37"/>
      <c r="H373" s="37"/>
      <c r="I373" s="117"/>
      <c r="J373" s="12"/>
      <c r="K373" s="12"/>
      <c r="L373" s="12"/>
      <c r="M373" s="12"/>
      <c r="N373" s="51">
        <v>50</v>
      </c>
      <c r="O373" s="51">
        <f>N373/150</f>
        <v>0.3333333333333333</v>
      </c>
      <c r="P373" s="51"/>
      <c r="Q373" s="51"/>
      <c r="R373" s="51"/>
      <c r="S373" s="51"/>
      <c r="T373" s="51"/>
      <c r="U373" s="51"/>
      <c r="V373" s="9" t="s">
        <v>44</v>
      </c>
      <c r="W373" s="9" t="s">
        <v>63</v>
      </c>
      <c r="X373" s="9" t="s">
        <v>307</v>
      </c>
      <c r="Y373" s="9" t="s">
        <v>744</v>
      </c>
      <c r="Z373" s="9" t="s">
        <v>299</v>
      </c>
      <c r="AA373" s="9" t="s">
        <v>299</v>
      </c>
      <c r="AB373" s="9" t="s">
        <v>222</v>
      </c>
      <c r="AC373" s="88" t="s">
        <v>279</v>
      </c>
      <c r="AD373" s="8" t="s">
        <v>117</v>
      </c>
      <c r="AE373" s="8"/>
      <c r="AF373" s="144"/>
    </row>
    <row r="374" spans="1:32" s="90" customFormat="1" ht="38.25">
      <c r="A374" s="16">
        <v>344</v>
      </c>
      <c r="B374" s="10" t="s">
        <v>202</v>
      </c>
      <c r="C374" s="11" t="s">
        <v>188</v>
      </c>
      <c r="D374" s="22" t="s">
        <v>216</v>
      </c>
      <c r="E374" s="11" t="s">
        <v>55</v>
      </c>
      <c r="F374" s="11" t="s">
        <v>256</v>
      </c>
      <c r="G374" s="37" t="s">
        <v>220</v>
      </c>
      <c r="H374" s="37" t="s">
        <v>171</v>
      </c>
      <c r="I374" s="117" t="s">
        <v>190</v>
      </c>
      <c r="J374" s="12" t="s">
        <v>175</v>
      </c>
      <c r="K374" s="12" t="s">
        <v>175</v>
      </c>
      <c r="L374" s="12"/>
      <c r="M374" s="12"/>
      <c r="N374" s="51">
        <v>1500</v>
      </c>
      <c r="O374" s="51">
        <f>N374/150</f>
        <v>10</v>
      </c>
      <c r="P374" s="240"/>
      <c r="Q374" s="240"/>
      <c r="R374" s="240"/>
      <c r="S374" s="240"/>
      <c r="T374" s="240"/>
      <c r="U374" s="240"/>
      <c r="V374" s="9" t="s">
        <v>44</v>
      </c>
      <c r="W374" s="9" t="s">
        <v>63</v>
      </c>
      <c r="X374" s="9" t="s">
        <v>307</v>
      </c>
      <c r="Y374" s="9" t="s">
        <v>744</v>
      </c>
      <c r="Z374" s="9" t="s">
        <v>299</v>
      </c>
      <c r="AA374" s="9" t="s">
        <v>299</v>
      </c>
      <c r="AB374" s="9" t="s">
        <v>222</v>
      </c>
      <c r="AC374" s="88" t="s">
        <v>279</v>
      </c>
      <c r="AD374" s="8" t="s">
        <v>117</v>
      </c>
      <c r="AE374" s="8"/>
      <c r="AF374" s="8"/>
    </row>
    <row r="375" spans="1:32" s="90" customFormat="1" ht="38.25">
      <c r="A375" s="16">
        <v>345</v>
      </c>
      <c r="B375" s="10" t="s">
        <v>202</v>
      </c>
      <c r="C375" s="11" t="s">
        <v>188</v>
      </c>
      <c r="D375" s="22" t="s">
        <v>216</v>
      </c>
      <c r="E375" s="11" t="s">
        <v>55</v>
      </c>
      <c r="F375" s="11" t="s">
        <v>214</v>
      </c>
      <c r="G375" s="37" t="s">
        <v>220</v>
      </c>
      <c r="H375" s="37" t="s">
        <v>171</v>
      </c>
      <c r="I375" s="117" t="s">
        <v>190</v>
      </c>
      <c r="J375" s="12" t="s">
        <v>175</v>
      </c>
      <c r="K375" s="12" t="s">
        <v>175</v>
      </c>
      <c r="L375" s="12"/>
      <c r="M375" s="12"/>
      <c r="N375" s="51">
        <v>3000</v>
      </c>
      <c r="O375" s="51">
        <f>N375/150</f>
        <v>20</v>
      </c>
      <c r="P375" s="240"/>
      <c r="Q375" s="240"/>
      <c r="R375" s="240"/>
      <c r="S375" s="240"/>
      <c r="T375" s="240"/>
      <c r="U375" s="240"/>
      <c r="V375" s="9" t="s">
        <v>44</v>
      </c>
      <c r="W375" s="9" t="s">
        <v>63</v>
      </c>
      <c r="X375" s="9" t="s">
        <v>307</v>
      </c>
      <c r="Y375" s="9" t="s">
        <v>744</v>
      </c>
      <c r="Z375" s="9" t="s">
        <v>299</v>
      </c>
      <c r="AA375" s="9" t="s">
        <v>299</v>
      </c>
      <c r="AB375" s="9" t="s">
        <v>222</v>
      </c>
      <c r="AC375" s="88" t="s">
        <v>279</v>
      </c>
      <c r="AD375" s="8" t="s">
        <v>117</v>
      </c>
      <c r="AE375" s="8"/>
      <c r="AF375" s="8"/>
    </row>
    <row r="376" spans="1:32" s="90" customFormat="1" ht="38.25">
      <c r="A376" s="16"/>
      <c r="B376" s="10" t="s">
        <v>202</v>
      </c>
      <c r="C376" s="11" t="s">
        <v>188</v>
      </c>
      <c r="D376" s="22" t="s">
        <v>1022</v>
      </c>
      <c r="E376" s="11" t="s">
        <v>55</v>
      </c>
      <c r="F376" s="11" t="s">
        <v>1023</v>
      </c>
      <c r="G376" s="37" t="s">
        <v>220</v>
      </c>
      <c r="H376" s="37" t="s">
        <v>171</v>
      </c>
      <c r="I376" s="117" t="s">
        <v>190</v>
      </c>
      <c r="J376" s="12" t="s">
        <v>175</v>
      </c>
      <c r="K376" s="12" t="s">
        <v>175</v>
      </c>
      <c r="L376" s="12"/>
      <c r="M376" s="12"/>
      <c r="N376" s="199" t="s">
        <v>1024</v>
      </c>
      <c r="O376" s="199" t="s">
        <v>1025</v>
      </c>
      <c r="P376" s="196">
        <v>1043168.26</v>
      </c>
      <c r="Q376" s="196">
        <v>8514.54</v>
      </c>
      <c r="R376" s="196">
        <f>SUM(P376:Q376)</f>
        <v>1051682.8</v>
      </c>
      <c r="S376" s="196">
        <v>165808534.779</v>
      </c>
      <c r="T376" s="196">
        <v>1359559.425</v>
      </c>
      <c r="U376" s="203">
        <f>SUM(S376:T376)</f>
        <v>167168094.20400003</v>
      </c>
      <c r="V376" s="9" t="s">
        <v>44</v>
      </c>
      <c r="W376" s="9" t="s">
        <v>63</v>
      </c>
      <c r="X376" s="9"/>
      <c r="Y376" s="9" t="s">
        <v>744</v>
      </c>
      <c r="Z376" s="9"/>
      <c r="AA376" s="9"/>
      <c r="AB376" s="9"/>
      <c r="AC376" s="88" t="s">
        <v>279</v>
      </c>
      <c r="AD376" s="8" t="s">
        <v>117</v>
      </c>
      <c r="AE376" s="8"/>
      <c r="AF376" s="8"/>
    </row>
    <row r="377" spans="1:32" s="90" customFormat="1" ht="25.5">
      <c r="A377" s="16">
        <v>347</v>
      </c>
      <c r="B377" s="10" t="s">
        <v>202</v>
      </c>
      <c r="C377" s="11" t="s">
        <v>188</v>
      </c>
      <c r="D377" s="13" t="s">
        <v>254</v>
      </c>
      <c r="E377" s="11" t="s">
        <v>34</v>
      </c>
      <c r="F377" s="11" t="s">
        <v>214</v>
      </c>
      <c r="G377" s="37" t="s">
        <v>255</v>
      </c>
      <c r="H377" s="37" t="s">
        <v>171</v>
      </c>
      <c r="I377" s="117" t="s">
        <v>190</v>
      </c>
      <c r="J377" s="46">
        <v>81000000</v>
      </c>
      <c r="K377" s="134">
        <v>81000000</v>
      </c>
      <c r="L377" s="134">
        <v>4716250214.17</v>
      </c>
      <c r="M377" s="134">
        <v>38741920.36</v>
      </c>
      <c r="N377" s="51">
        <v>2358</v>
      </c>
      <c r="O377" s="51">
        <f aca="true" t="shared" si="14" ref="O377:O382">N377/150</f>
        <v>15.72</v>
      </c>
      <c r="P377" s="196" t="s">
        <v>723</v>
      </c>
      <c r="Q377" s="196">
        <v>2801498</v>
      </c>
      <c r="R377" s="196">
        <f>SUM(P377:Q377)</f>
        <v>2801498</v>
      </c>
      <c r="S377" s="196" t="s">
        <v>723</v>
      </c>
      <c r="T377" s="196">
        <v>449780447.898</v>
      </c>
      <c r="U377" s="203">
        <f>SUM(S377:T377)</f>
        <v>449780447.898</v>
      </c>
      <c r="V377" s="9" t="s">
        <v>44</v>
      </c>
      <c r="W377" s="9" t="s">
        <v>63</v>
      </c>
      <c r="X377" s="9" t="s">
        <v>307</v>
      </c>
      <c r="Y377" s="9" t="s">
        <v>748</v>
      </c>
      <c r="Z377" s="9" t="s">
        <v>299</v>
      </c>
      <c r="AA377" s="9" t="s">
        <v>299</v>
      </c>
      <c r="AB377" s="9" t="s">
        <v>222</v>
      </c>
      <c r="AC377" s="88" t="s">
        <v>279</v>
      </c>
      <c r="AD377" s="8" t="s">
        <v>117</v>
      </c>
      <c r="AE377" s="8"/>
      <c r="AF377" s="8"/>
    </row>
    <row r="378" spans="1:32" ht="38.25">
      <c r="A378" s="16">
        <v>353</v>
      </c>
      <c r="B378" s="10" t="s">
        <v>202</v>
      </c>
      <c r="C378" s="11" t="s">
        <v>188</v>
      </c>
      <c r="D378" s="22" t="s">
        <v>520</v>
      </c>
      <c r="E378" s="71" t="s">
        <v>521</v>
      </c>
      <c r="F378" s="11" t="s">
        <v>212</v>
      </c>
      <c r="G378" s="37" t="s">
        <v>522</v>
      </c>
      <c r="H378" s="37" t="s">
        <v>143</v>
      </c>
      <c r="I378" s="9" t="s">
        <v>190</v>
      </c>
      <c r="J378" s="79">
        <v>35.62</v>
      </c>
      <c r="K378" s="134">
        <v>35619490</v>
      </c>
      <c r="L378" s="134">
        <v>1439496357.661</v>
      </c>
      <c r="M378" s="134">
        <v>11824829.2</v>
      </c>
      <c r="N378" s="51">
        <v>71.4</v>
      </c>
      <c r="O378" s="51">
        <f t="shared" si="14"/>
        <v>0.47600000000000003</v>
      </c>
      <c r="P378" s="227" t="s">
        <v>723</v>
      </c>
      <c r="Q378" s="227">
        <v>898928</v>
      </c>
      <c r="R378" s="227">
        <f>SUM(P378:Q378)</f>
        <v>898928</v>
      </c>
      <c r="S378" s="227" t="s">
        <v>723</v>
      </c>
      <c r="T378" s="227">
        <v>144171267.409</v>
      </c>
      <c r="U378" s="231">
        <f>SUM(S378:T378)</f>
        <v>144171267.409</v>
      </c>
      <c r="V378" s="9" t="s">
        <v>44</v>
      </c>
      <c r="W378" s="9" t="s">
        <v>63</v>
      </c>
      <c r="X378" s="9" t="s">
        <v>307</v>
      </c>
      <c r="Y378" s="9" t="s">
        <v>743</v>
      </c>
      <c r="Z378" s="9" t="s">
        <v>301</v>
      </c>
      <c r="AA378" s="9" t="s">
        <v>301</v>
      </c>
      <c r="AB378" s="9" t="s">
        <v>222</v>
      </c>
      <c r="AC378" s="88" t="s">
        <v>279</v>
      </c>
      <c r="AD378" s="8" t="s">
        <v>117</v>
      </c>
      <c r="AE378" s="8"/>
      <c r="AF378" s="8"/>
    </row>
    <row r="379" spans="1:32" s="90" customFormat="1" ht="25.5">
      <c r="A379" s="16">
        <v>354</v>
      </c>
      <c r="B379" s="10" t="s">
        <v>202</v>
      </c>
      <c r="C379" s="11" t="s">
        <v>188</v>
      </c>
      <c r="D379" s="22" t="s">
        <v>677</v>
      </c>
      <c r="E379" s="71" t="s">
        <v>573</v>
      </c>
      <c r="F379" s="11" t="s">
        <v>212</v>
      </c>
      <c r="G379" s="37" t="s">
        <v>584</v>
      </c>
      <c r="H379" s="37" t="s">
        <v>585</v>
      </c>
      <c r="I379" s="117" t="s">
        <v>190</v>
      </c>
      <c r="J379" s="79">
        <v>150</v>
      </c>
      <c r="K379" s="134">
        <v>150000000</v>
      </c>
      <c r="L379" s="134">
        <v>14283075782.26</v>
      </c>
      <c r="M379" s="134">
        <v>117329183</v>
      </c>
      <c r="N379" s="51">
        <v>1078.01</v>
      </c>
      <c r="O379" s="51">
        <f t="shared" si="14"/>
        <v>7.186733333333334</v>
      </c>
      <c r="P379" s="227">
        <v>798000</v>
      </c>
      <c r="Q379" s="227" t="s">
        <v>723</v>
      </c>
      <c r="R379" s="227">
        <f>SUM(P379:Q379)</f>
        <v>798000</v>
      </c>
      <c r="S379" s="227">
        <v>128637681.811</v>
      </c>
      <c r="T379" s="227" t="s">
        <v>723</v>
      </c>
      <c r="U379" s="231">
        <f>SUM(S379:T379)</f>
        <v>128637681.811</v>
      </c>
      <c r="V379" s="9" t="s">
        <v>44</v>
      </c>
      <c r="W379" s="9" t="s">
        <v>63</v>
      </c>
      <c r="X379" s="9" t="s">
        <v>307</v>
      </c>
      <c r="Y379" s="9" t="s">
        <v>738</v>
      </c>
      <c r="Z379" s="9" t="s">
        <v>301</v>
      </c>
      <c r="AA379" s="9" t="s">
        <v>301</v>
      </c>
      <c r="AB379" s="9" t="s">
        <v>222</v>
      </c>
      <c r="AC379" s="88" t="s">
        <v>279</v>
      </c>
      <c r="AD379" s="8" t="s">
        <v>117</v>
      </c>
      <c r="AE379" s="38"/>
      <c r="AF379" s="8"/>
    </row>
    <row r="380" spans="1:32" s="90" customFormat="1" ht="25.5">
      <c r="A380" s="16">
        <v>333</v>
      </c>
      <c r="B380" s="10" t="s">
        <v>202</v>
      </c>
      <c r="C380" s="11" t="s">
        <v>188</v>
      </c>
      <c r="D380" s="259" t="s">
        <v>907</v>
      </c>
      <c r="E380" s="11" t="s">
        <v>3</v>
      </c>
      <c r="F380" s="11" t="s">
        <v>256</v>
      </c>
      <c r="G380" s="95" t="s">
        <v>908</v>
      </c>
      <c r="H380" s="95" t="s">
        <v>708</v>
      </c>
      <c r="I380" s="117" t="s">
        <v>190</v>
      </c>
      <c r="J380" s="94">
        <v>40000000</v>
      </c>
      <c r="K380" s="12"/>
      <c r="L380" s="12"/>
      <c r="M380" s="12"/>
      <c r="N380" s="51">
        <v>1506.722</v>
      </c>
      <c r="O380" s="51">
        <f t="shared" si="14"/>
        <v>10.044813333333334</v>
      </c>
      <c r="P380" s="240"/>
      <c r="Q380" s="240"/>
      <c r="R380" s="240"/>
      <c r="S380" s="240"/>
      <c r="T380" s="240"/>
      <c r="U380" s="240"/>
      <c r="V380" s="9" t="s">
        <v>44</v>
      </c>
      <c r="W380" s="9" t="s">
        <v>63</v>
      </c>
      <c r="X380" s="9" t="s">
        <v>307</v>
      </c>
      <c r="Y380" s="9" t="s">
        <v>738</v>
      </c>
      <c r="Z380" s="9" t="s">
        <v>299</v>
      </c>
      <c r="AA380" s="9" t="s">
        <v>299</v>
      </c>
      <c r="AB380" s="9" t="s">
        <v>222</v>
      </c>
      <c r="AC380" s="88" t="s">
        <v>279</v>
      </c>
      <c r="AD380" s="8" t="s">
        <v>117</v>
      </c>
      <c r="AE380" s="38"/>
      <c r="AF380" s="8"/>
    </row>
    <row r="381" spans="1:32" s="90" customFormat="1" ht="38.25">
      <c r="A381" s="16">
        <v>355</v>
      </c>
      <c r="B381" s="10" t="s">
        <v>202</v>
      </c>
      <c r="C381" s="11" t="s">
        <v>188</v>
      </c>
      <c r="D381" s="22" t="s">
        <v>51</v>
      </c>
      <c r="E381" s="11" t="s">
        <v>944</v>
      </c>
      <c r="F381" s="11" t="s">
        <v>211</v>
      </c>
      <c r="G381" s="37" t="s">
        <v>35</v>
      </c>
      <c r="H381" s="37" t="s">
        <v>233</v>
      </c>
      <c r="I381" s="117" t="s">
        <v>190</v>
      </c>
      <c r="J381" s="12">
        <v>116.68</v>
      </c>
      <c r="K381" s="12">
        <v>40</v>
      </c>
      <c r="L381" s="12"/>
      <c r="M381" s="12"/>
      <c r="N381" s="51">
        <v>1</v>
      </c>
      <c r="O381" s="51">
        <f t="shared" si="14"/>
        <v>0.006666666666666667</v>
      </c>
      <c r="P381" s="51"/>
      <c r="Q381" s="51"/>
      <c r="R381" s="51"/>
      <c r="S381" s="51"/>
      <c r="T381" s="51"/>
      <c r="U381" s="51"/>
      <c r="V381" s="9" t="s">
        <v>44</v>
      </c>
      <c r="W381" s="9" t="s">
        <v>63</v>
      </c>
      <c r="X381" s="9" t="s">
        <v>307</v>
      </c>
      <c r="Y381" s="9" t="s">
        <v>738</v>
      </c>
      <c r="Z381" s="9" t="s">
        <v>300</v>
      </c>
      <c r="AA381" s="9" t="s">
        <v>300</v>
      </c>
      <c r="AB381" s="9" t="s">
        <v>222</v>
      </c>
      <c r="AC381" s="88" t="s">
        <v>279</v>
      </c>
      <c r="AD381" s="8" t="s">
        <v>117</v>
      </c>
      <c r="AE381" s="38"/>
      <c r="AF381" s="8"/>
    </row>
    <row r="382" spans="1:32" s="90" customFormat="1" ht="51">
      <c r="A382" s="16">
        <v>356</v>
      </c>
      <c r="B382" s="10" t="s">
        <v>202</v>
      </c>
      <c r="C382" s="11" t="s">
        <v>188</v>
      </c>
      <c r="D382" s="77" t="s">
        <v>733</v>
      </c>
      <c r="E382" s="11" t="s">
        <v>722</v>
      </c>
      <c r="F382" s="250" t="s">
        <v>81</v>
      </c>
      <c r="G382" s="139" t="s">
        <v>734</v>
      </c>
      <c r="H382" s="139" t="s">
        <v>726</v>
      </c>
      <c r="I382" s="117" t="s">
        <v>190</v>
      </c>
      <c r="J382" s="193">
        <v>90000000</v>
      </c>
      <c r="K382" s="226">
        <v>90000000</v>
      </c>
      <c r="L382" s="134">
        <v>3447680216.53</v>
      </c>
      <c r="M382" s="134">
        <v>28321176</v>
      </c>
      <c r="N382" s="51"/>
      <c r="O382" s="51">
        <f t="shared" si="14"/>
        <v>0</v>
      </c>
      <c r="P382" s="196">
        <v>3271387</v>
      </c>
      <c r="Q382" s="196" t="s">
        <v>723</v>
      </c>
      <c r="R382" s="196">
        <f>SUM(P382:Q382)</f>
        <v>3271387</v>
      </c>
      <c r="S382" s="196">
        <v>527183904.346</v>
      </c>
      <c r="T382" s="196" t="s">
        <v>723</v>
      </c>
      <c r="U382" s="203">
        <f>SUM(S382:T382)</f>
        <v>527183904.346</v>
      </c>
      <c r="V382" s="9" t="s">
        <v>44</v>
      </c>
      <c r="W382" s="9" t="s">
        <v>43</v>
      </c>
      <c r="X382" s="9" t="s">
        <v>307</v>
      </c>
      <c r="Y382" s="9" t="s">
        <v>740</v>
      </c>
      <c r="Z382" s="9" t="s">
        <v>301</v>
      </c>
      <c r="AA382" s="9" t="s">
        <v>301</v>
      </c>
      <c r="AB382" s="9" t="s">
        <v>222</v>
      </c>
      <c r="AC382" s="88" t="s">
        <v>279</v>
      </c>
      <c r="AD382" s="8" t="s">
        <v>117</v>
      </c>
      <c r="AE382" s="38"/>
      <c r="AF382" s="8"/>
    </row>
    <row r="383" spans="1:32" s="90" customFormat="1" ht="25.5">
      <c r="A383" s="16"/>
      <c r="B383" s="10" t="s">
        <v>202</v>
      </c>
      <c r="C383" s="11" t="s">
        <v>188</v>
      </c>
      <c r="D383" s="71" t="s">
        <v>1016</v>
      </c>
      <c r="E383" s="71" t="s">
        <v>1017</v>
      </c>
      <c r="F383" s="96" t="s">
        <v>1021</v>
      </c>
      <c r="G383" s="97" t="s">
        <v>1020</v>
      </c>
      <c r="H383" s="97" t="s">
        <v>672</v>
      </c>
      <c r="I383" s="117" t="s">
        <v>190</v>
      </c>
      <c r="J383" s="196">
        <v>80000000</v>
      </c>
      <c r="K383" s="196">
        <v>80000000</v>
      </c>
      <c r="L383" s="134"/>
      <c r="M383" s="134"/>
      <c r="N383" s="51"/>
      <c r="O383" s="51"/>
      <c r="P383" s="196">
        <v>248087.81</v>
      </c>
      <c r="Q383" s="196">
        <v>755137.35</v>
      </c>
      <c r="R383" s="196">
        <f>SUM(P383:Q383)</f>
        <v>1003225.1599999999</v>
      </c>
      <c r="S383" s="196">
        <v>39724559.484</v>
      </c>
      <c r="T383" s="196">
        <v>119867636.473</v>
      </c>
      <c r="U383" s="203">
        <f>SUM(S383:T383)</f>
        <v>159592195.95700002</v>
      </c>
      <c r="V383" s="9" t="s">
        <v>44</v>
      </c>
      <c r="W383" s="9" t="s">
        <v>63</v>
      </c>
      <c r="X383" s="9"/>
      <c r="Y383" s="9"/>
      <c r="Z383" s="9"/>
      <c r="AA383" s="9"/>
      <c r="AB383" s="9"/>
      <c r="AC383" s="88" t="s">
        <v>279</v>
      </c>
      <c r="AD383" s="8" t="s">
        <v>117</v>
      </c>
      <c r="AE383" s="38"/>
      <c r="AF383" s="8"/>
    </row>
    <row r="384" spans="1:32" s="90" customFormat="1" ht="25.5">
      <c r="A384" s="16"/>
      <c r="B384" s="10" t="s">
        <v>202</v>
      </c>
      <c r="C384" s="11" t="s">
        <v>188</v>
      </c>
      <c r="D384" s="71" t="s">
        <v>1018</v>
      </c>
      <c r="E384" s="71" t="s">
        <v>1019</v>
      </c>
      <c r="F384" s="71" t="s">
        <v>1021</v>
      </c>
      <c r="G384" s="95" t="s">
        <v>1020</v>
      </c>
      <c r="H384" s="95" t="s">
        <v>672</v>
      </c>
      <c r="I384" s="117" t="s">
        <v>190</v>
      </c>
      <c r="J384" s="227">
        <v>55000000</v>
      </c>
      <c r="K384" s="227">
        <v>55000000</v>
      </c>
      <c r="L384" s="134"/>
      <c r="M384" s="134"/>
      <c r="N384" s="51"/>
      <c r="O384" s="51"/>
      <c r="P384" s="227">
        <v>46090.77</v>
      </c>
      <c r="Q384" s="227">
        <v>151548</v>
      </c>
      <c r="R384" s="227">
        <f>SUM(P384:Q384)</f>
        <v>197638.77</v>
      </c>
      <c r="S384" s="227">
        <v>7300779.487</v>
      </c>
      <c r="T384" s="227">
        <v>24293643.218</v>
      </c>
      <c r="U384" s="231">
        <f>SUM(S384:T384)</f>
        <v>31594422.705</v>
      </c>
      <c r="V384" s="9" t="s">
        <v>44</v>
      </c>
      <c r="W384" s="9" t="s">
        <v>63</v>
      </c>
      <c r="X384" s="9"/>
      <c r="Y384" s="9"/>
      <c r="Z384" s="9"/>
      <c r="AA384" s="9"/>
      <c r="AB384" s="9"/>
      <c r="AC384" s="88" t="s">
        <v>279</v>
      </c>
      <c r="AD384" s="8" t="s">
        <v>117</v>
      </c>
      <c r="AE384" s="38"/>
      <c r="AF384" s="8"/>
    </row>
    <row r="385" spans="1:32" s="90" customFormat="1" ht="38.25">
      <c r="A385" s="16"/>
      <c r="B385" s="10" t="s">
        <v>202</v>
      </c>
      <c r="C385" s="11" t="s">
        <v>188</v>
      </c>
      <c r="D385" s="98"/>
      <c r="E385" s="11" t="s">
        <v>927</v>
      </c>
      <c r="F385" s="11" t="s">
        <v>40</v>
      </c>
      <c r="G385" s="37"/>
      <c r="H385" s="37"/>
      <c r="I385" s="117"/>
      <c r="J385" s="12"/>
      <c r="K385" s="12"/>
      <c r="L385" s="12"/>
      <c r="M385" s="12"/>
      <c r="N385" s="51">
        <v>35</v>
      </c>
      <c r="O385" s="51">
        <f>N385/150</f>
        <v>0.23333333333333334</v>
      </c>
      <c r="P385" s="51"/>
      <c r="Q385" s="51"/>
      <c r="R385" s="51"/>
      <c r="S385" s="51"/>
      <c r="T385" s="51"/>
      <c r="U385" s="51"/>
      <c r="V385" s="9" t="s">
        <v>68</v>
      </c>
      <c r="W385" s="9" t="s">
        <v>63</v>
      </c>
      <c r="X385" s="9" t="s">
        <v>307</v>
      </c>
      <c r="Y385" s="9" t="s">
        <v>743</v>
      </c>
      <c r="Z385" s="9"/>
      <c r="AA385" s="9" t="s">
        <v>301</v>
      </c>
      <c r="AB385" s="9" t="s">
        <v>222</v>
      </c>
      <c r="AC385" s="88" t="s">
        <v>279</v>
      </c>
      <c r="AD385" s="8" t="s">
        <v>117</v>
      </c>
      <c r="AE385" s="1"/>
      <c r="AF385" s="1"/>
    </row>
    <row r="386" spans="1:30" s="6" customFormat="1" ht="12.75">
      <c r="A386" s="506" t="s">
        <v>792</v>
      </c>
      <c r="B386" s="506"/>
      <c r="C386" s="506"/>
      <c r="D386" s="506"/>
      <c r="E386" s="506"/>
      <c r="F386" s="506"/>
      <c r="G386" s="99"/>
      <c r="H386" s="99"/>
      <c r="I386" s="123"/>
      <c r="J386" s="12"/>
      <c r="K386" s="133"/>
      <c r="L386" s="12"/>
      <c r="M386" s="12"/>
      <c r="N386" s="101">
        <f>SUM(N10:N385)</f>
        <v>1943669.0869999996</v>
      </c>
      <c r="O386" s="101">
        <f>SUM(O10:O385)</f>
        <v>12957.793913333342</v>
      </c>
      <c r="P386" s="101"/>
      <c r="Q386" s="101"/>
      <c r="R386" s="101"/>
      <c r="S386" s="101"/>
      <c r="T386" s="101"/>
      <c r="U386" s="101"/>
      <c r="V386" s="8"/>
      <c r="W386" s="8"/>
      <c r="X386" s="8"/>
      <c r="Y386" s="8"/>
      <c r="Z386" s="8"/>
      <c r="AA386" s="8"/>
      <c r="AB386" s="8"/>
      <c r="AC386" s="8"/>
      <c r="AD386" s="100"/>
    </row>
    <row r="387" spans="1:29" s="6" customFormat="1" ht="12.75">
      <c r="A387" s="18"/>
      <c r="C387" s="3"/>
      <c r="D387" s="2"/>
      <c r="E387" s="1"/>
      <c r="F387" s="1"/>
      <c r="G387" s="4"/>
      <c r="H387" s="4"/>
      <c r="I387" s="2"/>
      <c r="J387" s="12"/>
      <c r="K387" s="5"/>
      <c r="L387" s="5"/>
      <c r="M387" s="5"/>
      <c r="N387" s="53">
        <f>N386/150</f>
        <v>12957.793913333331</v>
      </c>
      <c r="O387" s="53"/>
      <c r="P387" s="53"/>
      <c r="Q387" s="53"/>
      <c r="R387" s="53"/>
      <c r="S387" s="53"/>
      <c r="T387" s="53"/>
      <c r="U387" s="53"/>
      <c r="V387" s="1"/>
      <c r="W387" s="1"/>
      <c r="X387" s="1"/>
      <c r="Y387" s="1"/>
      <c r="Z387" s="1"/>
      <c r="AA387" s="1"/>
      <c r="AB387" s="1"/>
      <c r="AC387" s="1"/>
    </row>
    <row r="388" spans="1:29" s="6" customFormat="1" ht="12.75">
      <c r="A388" s="18"/>
      <c r="C388" s="3"/>
      <c r="D388" s="2"/>
      <c r="E388" s="1"/>
      <c r="F388" s="1"/>
      <c r="G388" s="4"/>
      <c r="H388" s="4"/>
      <c r="I388" s="2"/>
      <c r="J388" s="12"/>
      <c r="K388" s="5"/>
      <c r="L388" s="5"/>
      <c r="M388" s="5"/>
      <c r="N388" s="53"/>
      <c r="O388" s="53"/>
      <c r="P388" s="53"/>
      <c r="Q388" s="53"/>
      <c r="R388" s="53"/>
      <c r="S388" s="53"/>
      <c r="T388" s="53"/>
      <c r="U388" s="53"/>
      <c r="V388" s="1"/>
      <c r="W388" s="1"/>
      <c r="X388" s="1"/>
      <c r="Y388" s="1"/>
      <c r="Z388" s="1"/>
      <c r="AA388" s="1"/>
      <c r="AB388" s="1"/>
      <c r="AC388" s="1"/>
    </row>
    <row r="389" spans="1:29" s="6" customFormat="1" ht="12.75">
      <c r="A389" s="18"/>
      <c r="C389" s="3"/>
      <c r="D389" s="2"/>
      <c r="E389" s="1"/>
      <c r="F389" s="1"/>
      <c r="G389" s="4"/>
      <c r="H389" s="4"/>
      <c r="I389" s="2"/>
      <c r="J389" s="12"/>
      <c r="K389" s="5"/>
      <c r="L389" s="5"/>
      <c r="M389" s="5"/>
      <c r="N389" s="53"/>
      <c r="O389" s="53"/>
      <c r="P389" s="53"/>
      <c r="Q389" s="53"/>
      <c r="R389" s="53"/>
      <c r="S389" s="53"/>
      <c r="T389" s="53"/>
      <c r="U389" s="53"/>
      <c r="V389" s="1"/>
      <c r="W389" s="1"/>
      <c r="X389" s="1"/>
      <c r="Y389" s="1"/>
      <c r="Z389" s="1"/>
      <c r="AA389" s="1"/>
      <c r="AB389" s="1"/>
      <c r="AC389" s="1"/>
    </row>
    <row r="390" spans="1:29" s="6" customFormat="1" ht="12.75">
      <c r="A390" s="18"/>
      <c r="C390" s="3"/>
      <c r="D390" s="2"/>
      <c r="E390" s="1"/>
      <c r="F390" s="1"/>
      <c r="G390" s="4"/>
      <c r="H390" s="4"/>
      <c r="I390" s="2"/>
      <c r="J390" s="12"/>
      <c r="K390" s="5"/>
      <c r="L390" s="5"/>
      <c r="M390" s="5"/>
      <c r="N390" s="53"/>
      <c r="O390" s="53"/>
      <c r="P390" s="53"/>
      <c r="Q390" s="53"/>
      <c r="R390" s="53"/>
      <c r="S390" s="53"/>
      <c r="T390" s="53"/>
      <c r="U390" s="53"/>
      <c r="V390" s="1"/>
      <c r="W390" s="1"/>
      <c r="X390" s="1"/>
      <c r="Y390" s="1"/>
      <c r="Z390" s="1"/>
      <c r="AA390" s="1"/>
      <c r="AB390" s="1"/>
      <c r="AC390" s="1"/>
    </row>
    <row r="391" spans="1:29" s="6" customFormat="1" ht="12.75">
      <c r="A391" s="18"/>
      <c r="C391" s="3"/>
      <c r="D391" s="2"/>
      <c r="E391" s="1"/>
      <c r="F391" s="1"/>
      <c r="G391" s="4"/>
      <c r="H391" s="4"/>
      <c r="I391" s="2"/>
      <c r="J391" s="12"/>
      <c r="K391" s="5"/>
      <c r="L391" s="5"/>
      <c r="M391" s="5"/>
      <c r="N391" s="53"/>
      <c r="O391" s="53"/>
      <c r="P391" s="53"/>
      <c r="Q391" s="53"/>
      <c r="R391" s="53"/>
      <c r="S391" s="53"/>
      <c r="T391" s="53"/>
      <c r="U391" s="53"/>
      <c r="V391" s="1"/>
      <c r="W391" s="1"/>
      <c r="X391" s="1"/>
      <c r="Y391" s="1"/>
      <c r="Z391" s="1"/>
      <c r="AA391" s="1"/>
      <c r="AB391" s="1"/>
      <c r="AC391" s="1"/>
    </row>
    <row r="392" spans="1:29" s="6" customFormat="1" ht="12.75">
      <c r="A392" s="18"/>
      <c r="C392" s="3"/>
      <c r="D392" s="2"/>
      <c r="E392" s="1"/>
      <c r="F392" s="1"/>
      <c r="G392" s="4"/>
      <c r="H392" s="4"/>
      <c r="I392" s="2"/>
      <c r="J392" s="12"/>
      <c r="K392" s="5"/>
      <c r="L392" s="5"/>
      <c r="M392" s="5"/>
      <c r="N392" s="53"/>
      <c r="O392" s="53"/>
      <c r="P392" s="53"/>
      <c r="Q392" s="53"/>
      <c r="R392" s="53"/>
      <c r="S392" s="53"/>
      <c r="T392" s="53"/>
      <c r="U392" s="53"/>
      <c r="V392" s="1"/>
      <c r="W392" s="1"/>
      <c r="X392" s="1"/>
      <c r="Y392" s="1"/>
      <c r="Z392" s="1"/>
      <c r="AA392" s="1"/>
      <c r="AB392" s="1"/>
      <c r="AC392" s="1"/>
    </row>
    <row r="393" spans="1:29" s="6" customFormat="1" ht="12.75">
      <c r="A393" s="18"/>
      <c r="C393" s="3"/>
      <c r="D393" s="2"/>
      <c r="E393" s="1"/>
      <c r="F393" s="1"/>
      <c r="G393" s="4"/>
      <c r="H393" s="4"/>
      <c r="I393" s="2"/>
      <c r="J393" s="12"/>
      <c r="K393" s="5"/>
      <c r="L393" s="5"/>
      <c r="M393" s="5"/>
      <c r="N393" s="53"/>
      <c r="O393" s="53"/>
      <c r="P393" s="53"/>
      <c r="Q393" s="53"/>
      <c r="R393" s="53"/>
      <c r="S393" s="53"/>
      <c r="T393" s="53"/>
      <c r="U393" s="53"/>
      <c r="V393" s="1"/>
      <c r="W393" s="1"/>
      <c r="X393" s="1"/>
      <c r="Y393" s="1"/>
      <c r="Z393" s="1"/>
      <c r="AA393" s="1"/>
      <c r="AB393" s="1"/>
      <c r="AC393" s="1"/>
    </row>
    <row r="394" spans="1:29" s="6" customFormat="1" ht="12.75">
      <c r="A394" s="18"/>
      <c r="C394" s="3"/>
      <c r="D394" s="2"/>
      <c r="E394" s="1"/>
      <c r="F394" s="1"/>
      <c r="G394" s="4"/>
      <c r="H394" s="4"/>
      <c r="I394" s="2"/>
      <c r="J394" s="12"/>
      <c r="K394" s="5"/>
      <c r="L394" s="5"/>
      <c r="M394" s="5"/>
      <c r="N394" s="53"/>
      <c r="O394" s="53"/>
      <c r="P394" s="53"/>
      <c r="Q394" s="53"/>
      <c r="R394" s="53"/>
      <c r="S394" s="53"/>
      <c r="T394" s="53"/>
      <c r="U394" s="53"/>
      <c r="V394" s="1"/>
      <c r="W394" s="1"/>
      <c r="X394" s="1"/>
      <c r="Y394" s="1"/>
      <c r="Z394" s="1"/>
      <c r="AA394" s="1"/>
      <c r="AB394" s="1"/>
      <c r="AC394" s="1"/>
    </row>
    <row r="395" spans="1:29" s="6" customFormat="1" ht="12.75">
      <c r="A395" s="18"/>
      <c r="C395" s="3"/>
      <c r="D395" s="2"/>
      <c r="E395" s="1"/>
      <c r="F395" s="1"/>
      <c r="G395" s="4"/>
      <c r="H395" s="4"/>
      <c r="I395" s="2"/>
      <c r="J395" s="12"/>
      <c r="K395" s="5"/>
      <c r="L395" s="5"/>
      <c r="M395" s="5"/>
      <c r="N395" s="53"/>
      <c r="O395" s="53"/>
      <c r="P395" s="53"/>
      <c r="Q395" s="53"/>
      <c r="R395" s="53"/>
      <c r="S395" s="53"/>
      <c r="T395" s="53"/>
      <c r="U395" s="53"/>
      <c r="V395" s="1"/>
      <c r="W395" s="1"/>
      <c r="X395" s="1"/>
      <c r="Y395" s="1"/>
      <c r="Z395" s="1"/>
      <c r="AA395" s="1"/>
      <c r="AB395" s="1"/>
      <c r="AC395" s="1"/>
    </row>
    <row r="396" spans="1:29" s="6" customFormat="1" ht="12.75">
      <c r="A396" s="18"/>
      <c r="C396" s="3"/>
      <c r="D396" s="2"/>
      <c r="E396" s="1"/>
      <c r="F396" s="1"/>
      <c r="G396" s="4"/>
      <c r="H396" s="4"/>
      <c r="I396" s="2"/>
      <c r="J396" s="12"/>
      <c r="K396" s="5"/>
      <c r="L396" s="5"/>
      <c r="M396" s="5"/>
      <c r="N396" s="53"/>
      <c r="O396" s="53"/>
      <c r="P396" s="53"/>
      <c r="Q396" s="53"/>
      <c r="R396" s="53"/>
      <c r="S396" s="53"/>
      <c r="T396" s="53"/>
      <c r="U396" s="53"/>
      <c r="V396" s="1"/>
      <c r="W396" s="1"/>
      <c r="X396" s="1"/>
      <c r="Y396" s="1"/>
      <c r="Z396" s="1"/>
      <c r="AA396" s="1"/>
      <c r="AB396" s="1"/>
      <c r="AC396" s="1"/>
    </row>
    <row r="397" spans="1:29" s="6" customFormat="1" ht="12.75">
      <c r="A397" s="18"/>
      <c r="C397" s="3"/>
      <c r="D397" s="2"/>
      <c r="E397" s="1"/>
      <c r="F397" s="1"/>
      <c r="G397" s="4"/>
      <c r="H397" s="4"/>
      <c r="I397" s="2"/>
      <c r="J397" s="12"/>
      <c r="K397" s="5"/>
      <c r="L397" s="5"/>
      <c r="M397" s="5"/>
      <c r="N397" s="53"/>
      <c r="O397" s="53"/>
      <c r="P397" s="53"/>
      <c r="Q397" s="53"/>
      <c r="R397" s="53"/>
      <c r="S397" s="53"/>
      <c r="T397" s="53"/>
      <c r="U397" s="53"/>
      <c r="V397" s="1"/>
      <c r="W397" s="1"/>
      <c r="X397" s="1"/>
      <c r="Y397" s="1"/>
      <c r="Z397" s="1"/>
      <c r="AA397" s="1"/>
      <c r="AB397" s="1"/>
      <c r="AC397" s="1"/>
    </row>
    <row r="398" spans="1:29" s="6" customFormat="1" ht="12.75">
      <c r="A398" s="18"/>
      <c r="C398" s="3"/>
      <c r="D398" s="2"/>
      <c r="E398" s="1"/>
      <c r="F398" s="1"/>
      <c r="G398" s="4"/>
      <c r="H398" s="4"/>
      <c r="I398" s="2"/>
      <c r="J398" s="12"/>
      <c r="K398" s="5"/>
      <c r="L398" s="5"/>
      <c r="M398" s="5"/>
      <c r="N398" s="53"/>
      <c r="O398" s="53"/>
      <c r="P398" s="53"/>
      <c r="Q398" s="53"/>
      <c r="R398" s="53"/>
      <c r="S398" s="53"/>
      <c r="T398" s="53"/>
      <c r="U398" s="53"/>
      <c r="V398" s="1"/>
      <c r="W398" s="1"/>
      <c r="X398" s="1"/>
      <c r="Y398" s="1"/>
      <c r="Z398" s="1"/>
      <c r="AA398" s="1"/>
      <c r="AB398" s="1"/>
      <c r="AC398" s="1"/>
    </row>
    <row r="399" spans="1:29" s="6" customFormat="1" ht="12.75">
      <c r="A399" s="18"/>
      <c r="C399" s="3"/>
      <c r="D399" s="2"/>
      <c r="E399" s="1"/>
      <c r="F399" s="1"/>
      <c r="G399" s="4"/>
      <c r="H399" s="4"/>
      <c r="I399" s="2"/>
      <c r="J399" s="12"/>
      <c r="K399" s="5"/>
      <c r="L399" s="5"/>
      <c r="M399" s="5"/>
      <c r="N399" s="53"/>
      <c r="O399" s="53"/>
      <c r="P399" s="53"/>
      <c r="Q399" s="53"/>
      <c r="R399" s="53"/>
      <c r="S399" s="53"/>
      <c r="T399" s="53"/>
      <c r="U399" s="53"/>
      <c r="V399" s="1"/>
      <c r="W399" s="1"/>
      <c r="X399" s="1"/>
      <c r="Y399" s="1"/>
      <c r="Z399" s="1"/>
      <c r="AA399" s="1"/>
      <c r="AB399" s="1"/>
      <c r="AC399" s="1"/>
    </row>
    <row r="400" spans="1:29" s="6" customFormat="1" ht="12.75">
      <c r="A400" s="18"/>
      <c r="C400" s="3"/>
      <c r="D400" s="2"/>
      <c r="E400" s="1"/>
      <c r="F400" s="1"/>
      <c r="G400" s="4"/>
      <c r="H400" s="4"/>
      <c r="I400" s="2"/>
      <c r="J400" s="12"/>
      <c r="K400" s="5"/>
      <c r="L400" s="5"/>
      <c r="M400" s="5"/>
      <c r="N400" s="53"/>
      <c r="O400" s="53"/>
      <c r="P400" s="53"/>
      <c r="Q400" s="53"/>
      <c r="R400" s="53"/>
      <c r="S400" s="53"/>
      <c r="T400" s="53"/>
      <c r="U400" s="53"/>
      <c r="V400" s="1"/>
      <c r="W400" s="1"/>
      <c r="X400" s="1"/>
      <c r="Y400" s="1"/>
      <c r="Z400" s="1"/>
      <c r="AA400" s="1"/>
      <c r="AB400" s="1"/>
      <c r="AC400" s="1"/>
    </row>
  </sheetData>
  <sheetProtection/>
  <mergeCells count="32">
    <mergeCell ref="A1:AE1"/>
    <mergeCell ref="A2:AE2"/>
    <mergeCell ref="A3:A7"/>
    <mergeCell ref="B3:B7"/>
    <mergeCell ref="C3:C7"/>
    <mergeCell ref="D3:D7"/>
    <mergeCell ref="E3:E7"/>
    <mergeCell ref="AE3:AE6"/>
    <mergeCell ref="G3:G7"/>
    <mergeCell ref="AF3:AF6"/>
    <mergeCell ref="N6:N7"/>
    <mergeCell ref="O6:O7"/>
    <mergeCell ref="P6:R6"/>
    <mergeCell ref="S6:U6"/>
    <mergeCell ref="V3:V6"/>
    <mergeCell ref="W3:W6"/>
    <mergeCell ref="H3:H7"/>
    <mergeCell ref="A386:F386"/>
    <mergeCell ref="AB3:AB6"/>
    <mergeCell ref="I3:I7"/>
    <mergeCell ref="J3:J7"/>
    <mergeCell ref="K3:K7"/>
    <mergeCell ref="L3:M5"/>
    <mergeCell ref="F3:F7"/>
    <mergeCell ref="N3:O5"/>
    <mergeCell ref="P3:U5"/>
    <mergeCell ref="AC3:AC6"/>
    <mergeCell ref="AD3:AD6"/>
    <mergeCell ref="Z3:Z6"/>
    <mergeCell ref="AA3:AA6"/>
    <mergeCell ref="X3:X6"/>
    <mergeCell ref="Y3:Y6"/>
  </mergeCells>
  <printOptions gridLines="1" horizontalCentered="1"/>
  <pageMargins left="0" right="0" top="0" bottom="0" header="0" footer="0"/>
  <pageSetup fitToHeight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4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A1:X130"/>
    </sheetView>
  </sheetViews>
  <sheetFormatPr defaultColWidth="12.875" defaultRowHeight="12.75"/>
  <cols>
    <col min="1" max="1" width="3.75390625" style="7" hidden="1" customWidth="1"/>
    <col min="2" max="2" width="4.50390625" style="7" customWidth="1"/>
    <col min="3" max="3" width="10.625" style="6" customWidth="1"/>
    <col min="4" max="4" width="6.375" style="3" customWidth="1"/>
    <col min="5" max="5" width="12.875" style="2" customWidth="1"/>
    <col min="6" max="6" width="33.125" style="1" customWidth="1"/>
    <col min="7" max="7" width="8.875" style="1" customWidth="1"/>
    <col min="8" max="8" width="8.25390625" style="4" customWidth="1"/>
    <col min="9" max="9" width="7.75390625" style="4" customWidth="1"/>
    <col min="10" max="10" width="5.875" style="2" customWidth="1"/>
    <col min="11" max="11" width="9.00390625" style="12" hidden="1" customWidth="1"/>
    <col min="12" max="12" width="8.25390625" style="5" hidden="1" customWidth="1"/>
    <col min="13" max="14" width="8.75390625" style="5" hidden="1" customWidth="1"/>
    <col min="15" max="16" width="10.75390625" style="54" customWidth="1"/>
    <col min="17" max="21" width="10.75390625" style="54" hidden="1" customWidth="1"/>
    <col min="22" max="22" width="21.25390625" style="54" customWidth="1"/>
    <col min="23" max="23" width="8.625" style="1" customWidth="1"/>
    <col min="24" max="24" width="8.75390625" style="1" customWidth="1"/>
    <col min="25" max="33" width="10.75390625" style="1" hidden="1" customWidth="1"/>
    <col min="34" max="34" width="10.75390625" style="1" customWidth="1"/>
    <col min="35" max="16384" width="12.875" style="1" customWidth="1"/>
  </cols>
  <sheetData>
    <row r="1" spans="2:24" ht="27" customHeight="1">
      <c r="B1" s="546" t="s">
        <v>1079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</row>
    <row r="2" spans="2:24" ht="21" customHeight="1">
      <c r="B2" s="547" t="s">
        <v>431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</row>
    <row r="3" spans="1:33" ht="12.75" customHeight="1">
      <c r="A3" s="537" t="s">
        <v>53</v>
      </c>
      <c r="B3" s="537" t="s">
        <v>1077</v>
      </c>
      <c r="C3" s="540" t="s">
        <v>186</v>
      </c>
      <c r="D3" s="503" t="s">
        <v>183</v>
      </c>
      <c r="E3" s="543" t="s">
        <v>184</v>
      </c>
      <c r="F3" s="503" t="s">
        <v>48</v>
      </c>
      <c r="G3" s="507" t="s">
        <v>187</v>
      </c>
      <c r="H3" s="515" t="s">
        <v>74</v>
      </c>
      <c r="I3" s="515" t="s">
        <v>75</v>
      </c>
      <c r="J3" s="507" t="s">
        <v>73</v>
      </c>
      <c r="K3" s="510" t="s">
        <v>70</v>
      </c>
      <c r="L3" s="510" t="s">
        <v>566</v>
      </c>
      <c r="M3" s="513" t="s">
        <v>815</v>
      </c>
      <c r="N3" s="513"/>
      <c r="O3" s="520" t="s">
        <v>782</v>
      </c>
      <c r="P3" s="521"/>
      <c r="Q3" s="526" t="s">
        <v>988</v>
      </c>
      <c r="R3" s="526"/>
      <c r="S3" s="526"/>
      <c r="T3" s="526"/>
      <c r="U3" s="526"/>
      <c r="V3" s="527"/>
      <c r="W3" s="502" t="s">
        <v>62</v>
      </c>
      <c r="X3" s="502" t="s">
        <v>61</v>
      </c>
      <c r="Y3" s="502" t="s">
        <v>200</v>
      </c>
      <c r="Z3" s="503" t="s">
        <v>736</v>
      </c>
      <c r="AA3" s="502" t="s">
        <v>298</v>
      </c>
      <c r="AB3" s="502" t="s">
        <v>144</v>
      </c>
      <c r="AC3" s="502" t="s">
        <v>26</v>
      </c>
      <c r="AD3" s="502" t="s">
        <v>277</v>
      </c>
      <c r="AE3" s="502" t="s">
        <v>200</v>
      </c>
      <c r="AF3" s="514" t="s">
        <v>9</v>
      </c>
      <c r="AG3" s="514" t="s">
        <v>312</v>
      </c>
    </row>
    <row r="4" spans="1:33" ht="12.75" customHeight="1">
      <c r="A4" s="538"/>
      <c r="B4" s="538"/>
      <c r="C4" s="541"/>
      <c r="D4" s="504"/>
      <c r="E4" s="544"/>
      <c r="F4" s="504"/>
      <c r="G4" s="508"/>
      <c r="H4" s="516"/>
      <c r="I4" s="516"/>
      <c r="J4" s="508"/>
      <c r="K4" s="511"/>
      <c r="L4" s="511"/>
      <c r="M4" s="513"/>
      <c r="N4" s="513"/>
      <c r="O4" s="522"/>
      <c r="P4" s="523"/>
      <c r="Q4" s="528"/>
      <c r="R4" s="528"/>
      <c r="S4" s="528"/>
      <c r="T4" s="528"/>
      <c r="U4" s="528"/>
      <c r="V4" s="529"/>
      <c r="W4" s="502"/>
      <c r="X4" s="502"/>
      <c r="Y4" s="502"/>
      <c r="Z4" s="504"/>
      <c r="AA4" s="502"/>
      <c r="AB4" s="502"/>
      <c r="AC4" s="502"/>
      <c r="AD4" s="502"/>
      <c r="AE4" s="502"/>
      <c r="AF4" s="514"/>
      <c r="AG4" s="514"/>
    </row>
    <row r="5" spans="1:33" ht="41.25" customHeight="1">
      <c r="A5" s="538"/>
      <c r="B5" s="538"/>
      <c r="C5" s="541"/>
      <c r="D5" s="504"/>
      <c r="E5" s="544"/>
      <c r="F5" s="504"/>
      <c r="G5" s="508"/>
      <c r="H5" s="516"/>
      <c r="I5" s="516"/>
      <c r="J5" s="508"/>
      <c r="K5" s="511"/>
      <c r="L5" s="511"/>
      <c r="M5" s="513"/>
      <c r="N5" s="513"/>
      <c r="O5" s="524"/>
      <c r="P5" s="525"/>
      <c r="Q5" s="530"/>
      <c r="R5" s="530"/>
      <c r="S5" s="530"/>
      <c r="T5" s="530"/>
      <c r="U5" s="530"/>
      <c r="V5" s="531"/>
      <c r="W5" s="502"/>
      <c r="X5" s="502"/>
      <c r="Y5" s="502"/>
      <c r="Z5" s="504"/>
      <c r="AA5" s="502"/>
      <c r="AB5" s="502"/>
      <c r="AC5" s="502"/>
      <c r="AD5" s="502"/>
      <c r="AE5" s="502"/>
      <c r="AF5" s="514"/>
      <c r="AG5" s="514"/>
    </row>
    <row r="6" spans="1:33" ht="12.75">
      <c r="A6" s="538"/>
      <c r="B6" s="538"/>
      <c r="C6" s="541"/>
      <c r="D6" s="504"/>
      <c r="E6" s="544"/>
      <c r="F6" s="504"/>
      <c r="G6" s="508"/>
      <c r="H6" s="516"/>
      <c r="I6" s="516"/>
      <c r="J6" s="508"/>
      <c r="K6" s="511"/>
      <c r="L6" s="511"/>
      <c r="M6" s="84" t="s">
        <v>440</v>
      </c>
      <c r="N6" s="84" t="s">
        <v>219</v>
      </c>
      <c r="O6" s="518" t="s">
        <v>440</v>
      </c>
      <c r="P6" s="518" t="s">
        <v>219</v>
      </c>
      <c r="Q6" s="514" t="s">
        <v>219</v>
      </c>
      <c r="R6" s="514"/>
      <c r="S6" s="514"/>
      <c r="T6" s="514" t="s">
        <v>440</v>
      </c>
      <c r="U6" s="514"/>
      <c r="V6" s="514"/>
      <c r="W6" s="502"/>
      <c r="X6" s="502"/>
      <c r="Y6" s="502"/>
      <c r="Z6" s="505"/>
      <c r="AA6" s="502"/>
      <c r="AB6" s="502"/>
      <c r="AC6" s="502"/>
      <c r="AD6" s="502"/>
      <c r="AE6" s="502"/>
      <c r="AF6" s="514"/>
      <c r="AG6" s="514"/>
    </row>
    <row r="7" spans="1:33" ht="21" customHeight="1">
      <c r="A7" s="539"/>
      <c r="B7" s="539"/>
      <c r="C7" s="542"/>
      <c r="D7" s="505"/>
      <c r="E7" s="545"/>
      <c r="F7" s="505"/>
      <c r="G7" s="509"/>
      <c r="H7" s="517"/>
      <c r="I7" s="517"/>
      <c r="J7" s="509"/>
      <c r="K7" s="512"/>
      <c r="L7" s="512"/>
      <c r="M7" s="84"/>
      <c r="N7" s="84"/>
      <c r="O7" s="519"/>
      <c r="P7" s="519"/>
      <c r="Q7" s="84" t="s">
        <v>989</v>
      </c>
      <c r="R7" s="84" t="s">
        <v>1043</v>
      </c>
      <c r="S7" s="84" t="s">
        <v>1044</v>
      </c>
      <c r="T7" s="84" t="s">
        <v>989</v>
      </c>
      <c r="U7" s="84" t="s">
        <v>1043</v>
      </c>
      <c r="V7" s="84" t="s">
        <v>1044</v>
      </c>
      <c r="W7" s="23"/>
      <c r="X7" s="23"/>
      <c r="Y7" s="23"/>
      <c r="Z7" s="195"/>
      <c r="AA7" s="23"/>
      <c r="AB7" s="23"/>
      <c r="AC7" s="23"/>
      <c r="AD7" s="23"/>
      <c r="AE7" s="23"/>
      <c r="AF7" s="84"/>
      <c r="AG7" s="84"/>
    </row>
    <row r="8" spans="1:33" ht="12.75" hidden="1">
      <c r="A8" s="15">
        <v>1</v>
      </c>
      <c r="B8" s="15"/>
      <c r="C8" s="20">
        <v>2</v>
      </c>
      <c r="D8" s="19">
        <v>3</v>
      </c>
      <c r="E8" s="19">
        <v>4</v>
      </c>
      <c r="F8" s="19" t="s">
        <v>966</v>
      </c>
      <c r="G8" s="19">
        <v>6</v>
      </c>
      <c r="H8" s="19">
        <v>7</v>
      </c>
      <c r="I8" s="19">
        <v>8</v>
      </c>
      <c r="J8" s="115">
        <v>9</v>
      </c>
      <c r="K8" s="21">
        <v>10</v>
      </c>
      <c r="L8" s="19">
        <v>11</v>
      </c>
      <c r="M8" s="19"/>
      <c r="N8" s="19"/>
      <c r="O8" s="86"/>
      <c r="P8" s="86"/>
      <c r="Q8" s="86"/>
      <c r="R8" s="86"/>
      <c r="S8" s="86"/>
      <c r="T8" s="86"/>
      <c r="U8" s="86"/>
      <c r="V8" s="86"/>
      <c r="W8" s="21">
        <v>22</v>
      </c>
      <c r="X8" s="19">
        <v>23</v>
      </c>
      <c r="Y8" s="21">
        <v>26</v>
      </c>
      <c r="Z8" s="21"/>
      <c r="AA8" s="21">
        <v>27</v>
      </c>
      <c r="AB8" s="21"/>
      <c r="AC8" s="21">
        <v>28</v>
      </c>
      <c r="AD8" s="21"/>
      <c r="AE8" s="13"/>
      <c r="AF8" s="87">
        <v>24</v>
      </c>
      <c r="AG8" s="8"/>
    </row>
    <row r="9" spans="1:33" ht="38.25" hidden="1">
      <c r="A9" s="26" t="s">
        <v>53</v>
      </c>
      <c r="B9" s="26" t="s">
        <v>1077</v>
      </c>
      <c r="C9" s="24" t="s">
        <v>186</v>
      </c>
      <c r="D9" s="23" t="s">
        <v>183</v>
      </c>
      <c r="E9" s="31" t="s">
        <v>184</v>
      </c>
      <c r="F9" s="31" t="s">
        <v>48</v>
      </c>
      <c r="G9" s="27" t="s">
        <v>187</v>
      </c>
      <c r="H9" s="25" t="s">
        <v>74</v>
      </c>
      <c r="I9" s="25" t="s">
        <v>75</v>
      </c>
      <c r="J9" s="116" t="s">
        <v>73</v>
      </c>
      <c r="K9" s="28" t="s">
        <v>70</v>
      </c>
      <c r="L9" s="28" t="s">
        <v>27</v>
      </c>
      <c r="M9" s="84" t="s">
        <v>440</v>
      </c>
      <c r="N9" s="84" t="s">
        <v>219</v>
      </c>
      <c r="O9" s="52" t="s">
        <v>977</v>
      </c>
      <c r="P9" s="52" t="s">
        <v>978</v>
      </c>
      <c r="Q9" s="84" t="s">
        <v>1045</v>
      </c>
      <c r="R9" s="84" t="s">
        <v>1046</v>
      </c>
      <c r="S9" s="84" t="s">
        <v>1047</v>
      </c>
      <c r="T9" s="84" t="s">
        <v>1050</v>
      </c>
      <c r="U9" s="84" t="s">
        <v>1048</v>
      </c>
      <c r="V9" s="84" t="s">
        <v>1049</v>
      </c>
      <c r="W9" s="15" t="s">
        <v>62</v>
      </c>
      <c r="X9" s="15" t="s">
        <v>61</v>
      </c>
      <c r="Y9" s="15" t="s">
        <v>200</v>
      </c>
      <c r="Z9" s="15" t="s">
        <v>736</v>
      </c>
      <c r="AA9" s="15" t="s">
        <v>298</v>
      </c>
      <c r="AB9" s="15" t="s">
        <v>145</v>
      </c>
      <c r="AC9" s="15" t="s">
        <v>26</v>
      </c>
      <c r="AD9" s="15" t="s">
        <v>277</v>
      </c>
      <c r="AE9" s="15" t="s">
        <v>116</v>
      </c>
      <c r="AF9" s="39" t="s">
        <v>130</v>
      </c>
      <c r="AG9" s="8" t="s">
        <v>312</v>
      </c>
    </row>
    <row r="10" spans="1:33" ht="38.25">
      <c r="A10" s="16">
        <v>1</v>
      </c>
      <c r="B10" s="16">
        <v>537</v>
      </c>
      <c r="C10" s="10" t="s">
        <v>189</v>
      </c>
      <c r="D10" s="10" t="s">
        <v>191</v>
      </c>
      <c r="E10" s="22" t="s">
        <v>120</v>
      </c>
      <c r="F10" s="10" t="s">
        <v>265</v>
      </c>
      <c r="G10" s="11" t="s">
        <v>39</v>
      </c>
      <c r="H10" s="37" t="s">
        <v>357</v>
      </c>
      <c r="I10" s="37" t="s">
        <v>358</v>
      </c>
      <c r="J10" s="117" t="s">
        <v>190</v>
      </c>
      <c r="K10" s="40">
        <v>56.6</v>
      </c>
      <c r="L10" s="40">
        <v>56.6</v>
      </c>
      <c r="M10" s="57"/>
      <c r="N10" s="57"/>
      <c r="O10" s="51">
        <v>310</v>
      </c>
      <c r="P10" s="51">
        <f aca="true" t="shared" si="0" ref="P10:P50">O10/150</f>
        <v>2.066666666666667</v>
      </c>
      <c r="Q10" s="94">
        <v>208776.32</v>
      </c>
      <c r="R10" s="94" t="s">
        <v>723</v>
      </c>
      <c r="S10" s="94">
        <f>SUM(Q10:R10)</f>
        <v>208776.32</v>
      </c>
      <c r="T10" s="68">
        <v>33550329.596</v>
      </c>
      <c r="U10" s="68" t="s">
        <v>723</v>
      </c>
      <c r="V10" s="221">
        <f>SUM(T10:U10)</f>
        <v>33550329.596</v>
      </c>
      <c r="W10" s="9" t="s">
        <v>68</v>
      </c>
      <c r="X10" s="9" t="s">
        <v>63</v>
      </c>
      <c r="Y10" s="9" t="s">
        <v>307</v>
      </c>
      <c r="Z10" s="96" t="s">
        <v>737</v>
      </c>
      <c r="AA10" s="9" t="s">
        <v>299</v>
      </c>
      <c r="AB10" s="9" t="s">
        <v>300</v>
      </c>
      <c r="AC10" s="9" t="s">
        <v>189</v>
      </c>
      <c r="AD10" s="9" t="s">
        <v>278</v>
      </c>
      <c r="AE10" s="8" t="s">
        <v>117</v>
      </c>
      <c r="AF10" s="8"/>
      <c r="AG10" s="8"/>
    </row>
    <row r="11" spans="1:33" ht="38.25">
      <c r="A11" s="16">
        <v>134</v>
      </c>
      <c r="B11" s="7">
        <v>538</v>
      </c>
      <c r="C11" s="10" t="s">
        <v>87</v>
      </c>
      <c r="D11" s="11" t="s">
        <v>191</v>
      </c>
      <c r="E11" s="22" t="s">
        <v>215</v>
      </c>
      <c r="F11" s="11" t="s">
        <v>318</v>
      </c>
      <c r="G11" s="232" t="s">
        <v>39</v>
      </c>
      <c r="H11" s="37" t="s">
        <v>107</v>
      </c>
      <c r="I11" s="37" t="s">
        <v>384</v>
      </c>
      <c r="J11" s="233" t="s">
        <v>204</v>
      </c>
      <c r="K11" s="12">
        <v>68</v>
      </c>
      <c r="L11" s="94">
        <v>77873599.97009654</v>
      </c>
      <c r="M11" s="134">
        <v>8169893639.541</v>
      </c>
      <c r="N11" s="134">
        <v>67112081.497</v>
      </c>
      <c r="O11" s="51">
        <v>300</v>
      </c>
      <c r="P11" s="51">
        <f t="shared" si="0"/>
        <v>2</v>
      </c>
      <c r="Q11" s="51"/>
      <c r="R11" s="51"/>
      <c r="S11" s="51"/>
      <c r="T11" s="51"/>
      <c r="U11" s="51"/>
      <c r="V11" s="51"/>
      <c r="W11" s="9" t="s">
        <v>68</v>
      </c>
      <c r="X11" s="9" t="s">
        <v>63</v>
      </c>
      <c r="Y11" s="9" t="s">
        <v>307</v>
      </c>
      <c r="Z11" s="105" t="s">
        <v>743</v>
      </c>
      <c r="AA11" s="9" t="s">
        <v>299</v>
      </c>
      <c r="AB11" s="9" t="s">
        <v>300</v>
      </c>
      <c r="AC11" s="9" t="s">
        <v>222</v>
      </c>
      <c r="AD11" s="88" t="s">
        <v>279</v>
      </c>
      <c r="AE11" s="8" t="s">
        <v>117</v>
      </c>
      <c r="AF11" s="8"/>
      <c r="AG11" s="8"/>
    </row>
    <row r="12" spans="1:33" ht="54">
      <c r="A12" s="16">
        <v>198</v>
      </c>
      <c r="B12" s="16">
        <v>537</v>
      </c>
      <c r="C12" s="10" t="s">
        <v>194</v>
      </c>
      <c r="D12" s="11" t="s">
        <v>191</v>
      </c>
      <c r="E12" s="234">
        <v>5686</v>
      </c>
      <c r="F12" s="11" t="s">
        <v>288</v>
      </c>
      <c r="G12" s="11" t="s">
        <v>39</v>
      </c>
      <c r="H12" s="37" t="s">
        <v>131</v>
      </c>
      <c r="I12" s="37" t="s">
        <v>132</v>
      </c>
      <c r="J12" s="125" t="s">
        <v>195</v>
      </c>
      <c r="K12" s="40">
        <v>88.9</v>
      </c>
      <c r="L12" s="193">
        <v>123641231.19907475</v>
      </c>
      <c r="M12" s="134">
        <v>10157634426.289</v>
      </c>
      <c r="N12" s="134">
        <v>83440497.454</v>
      </c>
      <c r="O12" s="51">
        <v>1000</v>
      </c>
      <c r="P12" s="51">
        <f t="shared" si="0"/>
        <v>6.666666666666667</v>
      </c>
      <c r="Q12" s="94">
        <v>2999999.986</v>
      </c>
      <c r="R12" s="94" t="s">
        <v>723</v>
      </c>
      <c r="S12" s="94">
        <f>SUM(Q12:R12)</f>
        <v>2999999.986</v>
      </c>
      <c r="T12" s="68">
        <v>482700028.687</v>
      </c>
      <c r="U12" s="68" t="s">
        <v>723</v>
      </c>
      <c r="V12" s="221">
        <f>SUM(T12:U12)</f>
        <v>482700028.687</v>
      </c>
      <c r="W12" s="9" t="s">
        <v>68</v>
      </c>
      <c r="X12" s="9" t="s">
        <v>63</v>
      </c>
      <c r="Y12" s="9" t="s">
        <v>307</v>
      </c>
      <c r="Z12" s="104" t="s">
        <v>741</v>
      </c>
      <c r="AA12" s="9" t="s">
        <v>299</v>
      </c>
      <c r="AB12" s="9" t="s">
        <v>300</v>
      </c>
      <c r="AC12" s="9" t="s">
        <v>571</v>
      </c>
      <c r="AD12" s="88" t="s">
        <v>278</v>
      </c>
      <c r="AE12" s="8" t="s">
        <v>117</v>
      </c>
      <c r="AF12" s="8"/>
      <c r="AG12" s="8"/>
    </row>
    <row r="13" spans="1:33" ht="38.25">
      <c r="A13" s="16">
        <v>245</v>
      </c>
      <c r="B13" s="16">
        <v>537</v>
      </c>
      <c r="C13" s="10" t="s">
        <v>193</v>
      </c>
      <c r="D13" s="11" t="s">
        <v>191</v>
      </c>
      <c r="E13" s="42" t="s">
        <v>119</v>
      </c>
      <c r="F13" s="41" t="s">
        <v>276</v>
      </c>
      <c r="G13" s="11" t="s">
        <v>39</v>
      </c>
      <c r="H13" s="37" t="s">
        <v>140</v>
      </c>
      <c r="I13" s="37" t="s">
        <v>233</v>
      </c>
      <c r="J13" s="130" t="s">
        <v>77</v>
      </c>
      <c r="K13" s="85">
        <v>9870000</v>
      </c>
      <c r="L13" s="226">
        <v>13882845.912520938</v>
      </c>
      <c r="M13" s="134">
        <v>1456051707.414</v>
      </c>
      <c r="N13" s="134">
        <v>11960824.114</v>
      </c>
      <c r="O13" s="51">
        <v>1000</v>
      </c>
      <c r="P13" s="51">
        <f t="shared" si="0"/>
        <v>6.666666666666667</v>
      </c>
      <c r="Q13" s="94">
        <v>44256.989</v>
      </c>
      <c r="R13" s="94" t="s">
        <v>723</v>
      </c>
      <c r="S13" s="94">
        <f>SUM(Q13:R13)</f>
        <v>44256.989</v>
      </c>
      <c r="T13" s="68">
        <v>7078909.651</v>
      </c>
      <c r="U13" s="68" t="s">
        <v>723</v>
      </c>
      <c r="V13" s="221">
        <f>SUM(T13:U13)</f>
        <v>7078909.651</v>
      </c>
      <c r="W13" s="9" t="s">
        <v>68</v>
      </c>
      <c r="X13" s="9" t="s">
        <v>63</v>
      </c>
      <c r="Y13" s="9" t="s">
        <v>307</v>
      </c>
      <c r="Z13" s="105" t="s">
        <v>748</v>
      </c>
      <c r="AA13" s="9" t="s">
        <v>299</v>
      </c>
      <c r="AB13" s="9" t="s">
        <v>300</v>
      </c>
      <c r="AC13" s="9" t="s">
        <v>147</v>
      </c>
      <c r="AD13" s="88" t="s">
        <v>278</v>
      </c>
      <c r="AE13" s="8" t="s">
        <v>117</v>
      </c>
      <c r="AF13" s="8"/>
      <c r="AG13" s="8"/>
    </row>
    <row r="14" spans="1:33" ht="38.25">
      <c r="A14" s="16">
        <v>246</v>
      </c>
      <c r="B14" s="16">
        <v>537</v>
      </c>
      <c r="C14" s="10" t="s">
        <v>193</v>
      </c>
      <c r="D14" s="11" t="s">
        <v>191</v>
      </c>
      <c r="E14" s="42" t="s">
        <v>122</v>
      </c>
      <c r="F14" s="41" t="s">
        <v>227</v>
      </c>
      <c r="G14" s="11" t="s">
        <v>39</v>
      </c>
      <c r="H14" s="37" t="s">
        <v>123</v>
      </c>
      <c r="I14" s="37" t="s">
        <v>50</v>
      </c>
      <c r="J14" s="120" t="s">
        <v>77</v>
      </c>
      <c r="K14" s="85">
        <v>8070000</v>
      </c>
      <c r="L14" s="226">
        <v>8070000</v>
      </c>
      <c r="M14" s="134">
        <v>793501073.689</v>
      </c>
      <c r="N14" s="134">
        <v>6518262.18</v>
      </c>
      <c r="O14" s="51">
        <v>120</v>
      </c>
      <c r="P14" s="51">
        <f t="shared" si="0"/>
        <v>0.8</v>
      </c>
      <c r="Q14" s="51"/>
      <c r="R14" s="51"/>
      <c r="S14" s="51"/>
      <c r="T14" s="51"/>
      <c r="U14" s="51"/>
      <c r="V14" s="51"/>
      <c r="W14" s="9" t="s">
        <v>68</v>
      </c>
      <c r="X14" s="9" t="s">
        <v>63</v>
      </c>
      <c r="Y14" s="9" t="s">
        <v>307</v>
      </c>
      <c r="Z14" s="105" t="s">
        <v>748</v>
      </c>
      <c r="AA14" s="9" t="s">
        <v>299</v>
      </c>
      <c r="AB14" s="9" t="s">
        <v>300</v>
      </c>
      <c r="AC14" s="9" t="s">
        <v>147</v>
      </c>
      <c r="AD14" s="88" t="s">
        <v>278</v>
      </c>
      <c r="AE14" s="8" t="s">
        <v>117</v>
      </c>
      <c r="AF14" s="8"/>
      <c r="AG14" s="8"/>
    </row>
    <row r="15" spans="1:33" ht="38.25">
      <c r="A15" s="16">
        <v>318</v>
      </c>
      <c r="B15" s="16">
        <v>537</v>
      </c>
      <c r="C15" s="10" t="s">
        <v>22</v>
      </c>
      <c r="D15" s="11" t="s">
        <v>191</v>
      </c>
      <c r="E15" s="22"/>
      <c r="F15" s="11" t="s">
        <v>23</v>
      </c>
      <c r="G15" s="11" t="s">
        <v>39</v>
      </c>
      <c r="H15" s="37"/>
      <c r="I15" s="37"/>
      <c r="J15" s="117"/>
      <c r="L15" s="12"/>
      <c r="M15" s="12"/>
      <c r="N15" s="12"/>
      <c r="O15" s="51">
        <v>40</v>
      </c>
      <c r="P15" s="51">
        <f t="shared" si="0"/>
        <v>0.26666666666666666</v>
      </c>
      <c r="Q15" s="51"/>
      <c r="R15" s="51"/>
      <c r="S15" s="51"/>
      <c r="T15" s="51"/>
      <c r="U15" s="51"/>
      <c r="V15" s="51"/>
      <c r="W15" s="9" t="s">
        <v>68</v>
      </c>
      <c r="X15" s="9" t="s">
        <v>63</v>
      </c>
      <c r="Y15" s="9" t="s">
        <v>307</v>
      </c>
      <c r="Z15" s="105" t="s">
        <v>743</v>
      </c>
      <c r="AA15" s="9" t="s">
        <v>299</v>
      </c>
      <c r="AB15" s="9" t="s">
        <v>300</v>
      </c>
      <c r="AC15" s="9" t="s">
        <v>176</v>
      </c>
      <c r="AD15" s="9" t="s">
        <v>278</v>
      </c>
      <c r="AE15" s="8" t="s">
        <v>117</v>
      </c>
      <c r="AF15" s="8"/>
      <c r="AG15" s="8"/>
    </row>
    <row r="16" spans="1:33" ht="34.5" customHeight="1">
      <c r="A16" s="16">
        <v>319</v>
      </c>
      <c r="B16" s="16">
        <v>537</v>
      </c>
      <c r="C16" s="10" t="s">
        <v>22</v>
      </c>
      <c r="D16" s="11" t="s">
        <v>191</v>
      </c>
      <c r="E16" s="22"/>
      <c r="F16" s="11" t="s">
        <v>24</v>
      </c>
      <c r="G16" s="11" t="s">
        <v>39</v>
      </c>
      <c r="H16" s="37"/>
      <c r="I16" s="37"/>
      <c r="J16" s="117"/>
      <c r="L16" s="12"/>
      <c r="M16" s="12"/>
      <c r="N16" s="12"/>
      <c r="O16" s="51">
        <v>30</v>
      </c>
      <c r="P16" s="51">
        <f t="shared" si="0"/>
        <v>0.2</v>
      </c>
      <c r="Q16" s="51"/>
      <c r="R16" s="51"/>
      <c r="S16" s="51"/>
      <c r="T16" s="51"/>
      <c r="U16" s="51"/>
      <c r="V16" s="51"/>
      <c r="W16" s="9" t="s">
        <v>68</v>
      </c>
      <c r="X16" s="9" t="s">
        <v>63</v>
      </c>
      <c r="Y16" s="9" t="s">
        <v>307</v>
      </c>
      <c r="Z16" s="105" t="s">
        <v>743</v>
      </c>
      <c r="AA16" s="9" t="s">
        <v>299</v>
      </c>
      <c r="AB16" s="9" t="s">
        <v>300</v>
      </c>
      <c r="AC16" s="9" t="s">
        <v>176</v>
      </c>
      <c r="AD16" s="9" t="s">
        <v>278</v>
      </c>
      <c r="AE16" s="8" t="s">
        <v>117</v>
      </c>
      <c r="AF16" s="8"/>
      <c r="AG16" s="8"/>
    </row>
    <row r="17" spans="1:33" s="90" customFormat="1" ht="51">
      <c r="A17" s="16">
        <v>91</v>
      </c>
      <c r="B17" s="16">
        <v>6</v>
      </c>
      <c r="C17" s="10" t="s">
        <v>86</v>
      </c>
      <c r="D17" s="10" t="s">
        <v>188</v>
      </c>
      <c r="E17" s="22"/>
      <c r="F17" s="11" t="s">
        <v>280</v>
      </c>
      <c r="G17" s="11" t="s">
        <v>626</v>
      </c>
      <c r="H17" s="37"/>
      <c r="I17" s="37"/>
      <c r="J17" s="117"/>
      <c r="K17" s="40"/>
      <c r="L17" s="57"/>
      <c r="M17" s="57"/>
      <c r="N17" s="57"/>
      <c r="O17" s="51">
        <v>200</v>
      </c>
      <c r="P17" s="51">
        <f t="shared" si="0"/>
        <v>1.3333333333333333</v>
      </c>
      <c r="Q17" s="51"/>
      <c r="R17" s="51"/>
      <c r="S17" s="51"/>
      <c r="T17" s="51"/>
      <c r="U17" s="51"/>
      <c r="V17" s="51"/>
      <c r="W17" s="9" t="s">
        <v>68</v>
      </c>
      <c r="X17" s="9" t="s">
        <v>63</v>
      </c>
      <c r="Y17" s="9" t="s">
        <v>307</v>
      </c>
      <c r="Z17" s="235" t="s">
        <v>740</v>
      </c>
      <c r="AA17" s="9" t="s">
        <v>300</v>
      </c>
      <c r="AB17" s="9" t="s">
        <v>300</v>
      </c>
      <c r="AC17" s="9" t="s">
        <v>86</v>
      </c>
      <c r="AD17" s="9" t="s">
        <v>279</v>
      </c>
      <c r="AE17" s="8" t="s">
        <v>117</v>
      </c>
      <c r="AF17" s="8"/>
      <c r="AG17" s="8" t="s">
        <v>314</v>
      </c>
    </row>
    <row r="18" spans="1:33" ht="63.75">
      <c r="A18" s="16">
        <v>247</v>
      </c>
      <c r="B18" s="16">
        <v>7</v>
      </c>
      <c r="C18" s="10" t="s">
        <v>193</v>
      </c>
      <c r="D18" s="11" t="s">
        <v>188</v>
      </c>
      <c r="E18" s="35" t="s">
        <v>441</v>
      </c>
      <c r="F18" s="41" t="s">
        <v>315</v>
      </c>
      <c r="G18" s="11" t="s">
        <v>626</v>
      </c>
      <c r="H18" s="37" t="s">
        <v>442</v>
      </c>
      <c r="I18" s="37" t="s">
        <v>443</v>
      </c>
      <c r="J18" s="117" t="s">
        <v>190</v>
      </c>
      <c r="K18" s="12">
        <v>0.27</v>
      </c>
      <c r="L18" s="12">
        <v>0.27</v>
      </c>
      <c r="M18" s="12"/>
      <c r="N18" s="12"/>
      <c r="O18" s="51">
        <v>19.5</v>
      </c>
      <c r="P18" s="51">
        <f t="shared" si="0"/>
        <v>0.13</v>
      </c>
      <c r="Q18" s="51"/>
      <c r="R18" s="51"/>
      <c r="S18" s="51"/>
      <c r="T18" s="51"/>
      <c r="U18" s="51"/>
      <c r="V18" s="51"/>
      <c r="W18" s="13" t="s">
        <v>68</v>
      </c>
      <c r="X18" s="9" t="s">
        <v>63</v>
      </c>
      <c r="Y18" s="9" t="s">
        <v>307</v>
      </c>
      <c r="Z18" s="105" t="s">
        <v>741</v>
      </c>
      <c r="AA18" s="9" t="s">
        <v>300</v>
      </c>
      <c r="AB18" s="9" t="s">
        <v>300</v>
      </c>
      <c r="AC18" s="9" t="s">
        <v>147</v>
      </c>
      <c r="AD18" s="88" t="s">
        <v>278</v>
      </c>
      <c r="AE18" s="8" t="s">
        <v>117</v>
      </c>
      <c r="AF18" s="8"/>
      <c r="AG18" s="8"/>
    </row>
    <row r="19" spans="1:33" ht="63.75">
      <c r="A19" s="16">
        <v>262</v>
      </c>
      <c r="B19" s="16">
        <v>4</v>
      </c>
      <c r="C19" s="10" t="s">
        <v>89</v>
      </c>
      <c r="D19" s="11" t="s">
        <v>188</v>
      </c>
      <c r="E19" s="74">
        <v>1560200</v>
      </c>
      <c r="F19" s="11" t="s">
        <v>139</v>
      </c>
      <c r="G19" s="11" t="s">
        <v>626</v>
      </c>
      <c r="H19" s="136" t="s">
        <v>949</v>
      </c>
      <c r="I19" s="136" t="s">
        <v>143</v>
      </c>
      <c r="J19" s="126" t="s">
        <v>76</v>
      </c>
      <c r="K19" s="45">
        <v>1949</v>
      </c>
      <c r="L19" s="134">
        <v>17620468.331203833</v>
      </c>
      <c r="M19" s="134">
        <v>1814855106.168</v>
      </c>
      <c r="N19" s="134">
        <v>14908236.161</v>
      </c>
      <c r="O19" s="51">
        <v>130</v>
      </c>
      <c r="P19" s="51">
        <f t="shared" si="0"/>
        <v>0.8666666666666667</v>
      </c>
      <c r="Q19" s="51"/>
      <c r="R19" s="51"/>
      <c r="S19" s="51"/>
      <c r="T19" s="51"/>
      <c r="U19" s="51"/>
      <c r="V19" s="51"/>
      <c r="W19" s="9" t="s">
        <v>68</v>
      </c>
      <c r="X19" s="9" t="s">
        <v>63</v>
      </c>
      <c r="Y19" s="9" t="s">
        <v>307</v>
      </c>
      <c r="Z19" s="105" t="s">
        <v>741</v>
      </c>
      <c r="AA19" s="9" t="s">
        <v>300</v>
      </c>
      <c r="AB19" s="9" t="s">
        <v>300</v>
      </c>
      <c r="AC19" s="9" t="s">
        <v>89</v>
      </c>
      <c r="AD19" s="9" t="s">
        <v>279</v>
      </c>
      <c r="AE19" s="8" t="s">
        <v>117</v>
      </c>
      <c r="AF19" s="8"/>
      <c r="AG19" s="8"/>
    </row>
    <row r="20" spans="1:33" ht="63.75">
      <c r="A20" s="16">
        <v>263</v>
      </c>
      <c r="B20" s="16">
        <v>5</v>
      </c>
      <c r="C20" s="10" t="s">
        <v>89</v>
      </c>
      <c r="D20" s="11" t="s">
        <v>188</v>
      </c>
      <c r="E20" s="74">
        <v>1560200</v>
      </c>
      <c r="F20" s="11" t="s">
        <v>599</v>
      </c>
      <c r="G20" s="11" t="s">
        <v>626</v>
      </c>
      <c r="H20" s="37" t="s">
        <v>950</v>
      </c>
      <c r="I20" s="37" t="s">
        <v>951</v>
      </c>
      <c r="J20" s="126" t="s">
        <v>76</v>
      </c>
      <c r="K20" s="45">
        <v>2042</v>
      </c>
      <c r="L20" s="12"/>
      <c r="M20" s="12"/>
      <c r="N20" s="12"/>
      <c r="O20" s="51">
        <v>20</v>
      </c>
      <c r="P20" s="51">
        <f t="shared" si="0"/>
        <v>0.13333333333333333</v>
      </c>
      <c r="Q20" s="94" t="s">
        <v>723</v>
      </c>
      <c r="R20" s="94">
        <v>6531881.826</v>
      </c>
      <c r="S20" s="94">
        <f>SUM(Q20:R20)</f>
        <v>6531881.826</v>
      </c>
      <c r="T20" s="94" t="s">
        <v>723</v>
      </c>
      <c r="U20" s="94">
        <v>1044447685.617</v>
      </c>
      <c r="V20" s="221">
        <f>SUM(T20:U20)</f>
        <v>1044447685.617</v>
      </c>
      <c r="W20" s="9" t="s">
        <v>68</v>
      </c>
      <c r="X20" s="9" t="s">
        <v>63</v>
      </c>
      <c r="Y20" s="9" t="s">
        <v>307</v>
      </c>
      <c r="Z20" s="105" t="s">
        <v>741</v>
      </c>
      <c r="AA20" s="9" t="s">
        <v>300</v>
      </c>
      <c r="AB20" s="9" t="s">
        <v>300</v>
      </c>
      <c r="AC20" s="9" t="s">
        <v>89</v>
      </c>
      <c r="AD20" s="9" t="s">
        <v>279</v>
      </c>
      <c r="AE20" s="8" t="s">
        <v>117</v>
      </c>
      <c r="AF20" s="8"/>
      <c r="AG20" s="8"/>
    </row>
    <row r="21" spans="1:33" ht="63.75">
      <c r="A21" s="16">
        <v>264</v>
      </c>
      <c r="B21" s="16">
        <v>3</v>
      </c>
      <c r="C21" s="10" t="s">
        <v>89</v>
      </c>
      <c r="D21" s="11" t="s">
        <v>188</v>
      </c>
      <c r="E21" s="74">
        <v>1460510</v>
      </c>
      <c r="F21" s="11" t="s">
        <v>167</v>
      </c>
      <c r="G21" s="11" t="s">
        <v>626</v>
      </c>
      <c r="H21" s="37" t="s">
        <v>952</v>
      </c>
      <c r="I21" s="37" t="s">
        <v>384</v>
      </c>
      <c r="J21" s="126" t="s">
        <v>76</v>
      </c>
      <c r="K21" s="45">
        <v>2615</v>
      </c>
      <c r="L21" s="134">
        <v>23641623.748639315</v>
      </c>
      <c r="M21" s="134">
        <v>289452330.456</v>
      </c>
      <c r="N21" s="134">
        <v>2377723.536</v>
      </c>
      <c r="O21" s="51">
        <v>20</v>
      </c>
      <c r="P21" s="51">
        <f t="shared" si="0"/>
        <v>0.13333333333333333</v>
      </c>
      <c r="Q21" s="94" t="s">
        <v>723</v>
      </c>
      <c r="R21" s="94">
        <v>1687167.167</v>
      </c>
      <c r="S21" s="94">
        <f>SUM(Q21:R21)</f>
        <v>1687167.167</v>
      </c>
      <c r="T21" s="94" t="s">
        <v>723</v>
      </c>
      <c r="U21" s="94">
        <v>269777973.63</v>
      </c>
      <c r="V21" s="221">
        <f>SUM(T21:U21)</f>
        <v>269777973.63</v>
      </c>
      <c r="W21" s="9" t="s">
        <v>68</v>
      </c>
      <c r="X21" s="9" t="s">
        <v>63</v>
      </c>
      <c r="Y21" s="9" t="s">
        <v>307</v>
      </c>
      <c r="Z21" s="105" t="s">
        <v>741</v>
      </c>
      <c r="AA21" s="9" t="s">
        <v>300</v>
      </c>
      <c r="AB21" s="9" t="s">
        <v>300</v>
      </c>
      <c r="AC21" s="9" t="s">
        <v>89</v>
      </c>
      <c r="AD21" s="9" t="s">
        <v>279</v>
      </c>
      <c r="AE21" s="8" t="s">
        <v>117</v>
      </c>
      <c r="AF21" s="8"/>
      <c r="AG21" s="8"/>
    </row>
    <row r="22" spans="1:33" ht="38.25">
      <c r="A22" s="182">
        <v>280</v>
      </c>
      <c r="B22" s="182"/>
      <c r="C22" s="183" t="s">
        <v>91</v>
      </c>
      <c r="D22" s="141" t="s">
        <v>191</v>
      </c>
      <c r="E22" s="236" t="s">
        <v>47</v>
      </c>
      <c r="F22" s="237" t="s">
        <v>181</v>
      </c>
      <c r="G22" s="141" t="s">
        <v>69</v>
      </c>
      <c r="H22" s="238" t="s">
        <v>206</v>
      </c>
      <c r="I22" s="238" t="s">
        <v>137</v>
      </c>
      <c r="J22" s="197" t="s">
        <v>203</v>
      </c>
      <c r="K22" s="239">
        <v>14.3</v>
      </c>
      <c r="L22" s="193">
        <v>47123179.331707634</v>
      </c>
      <c r="M22" s="185">
        <v>1888878969.839</v>
      </c>
      <c r="N22" s="185">
        <v>15516309.631</v>
      </c>
      <c r="O22" s="102">
        <v>500</v>
      </c>
      <c r="P22" s="51">
        <f t="shared" si="0"/>
        <v>3.3333333333333335</v>
      </c>
      <c r="Q22" s="51"/>
      <c r="R22" s="51"/>
      <c r="S22" s="51"/>
      <c r="T22" s="51"/>
      <c r="U22" s="51"/>
      <c r="V22" s="51"/>
      <c r="W22" s="186" t="s">
        <v>71</v>
      </c>
      <c r="X22" s="186" t="s">
        <v>63</v>
      </c>
      <c r="Y22" s="9" t="s">
        <v>307</v>
      </c>
      <c r="Z22" s="105" t="s">
        <v>748</v>
      </c>
      <c r="AA22" s="186" t="s">
        <v>300</v>
      </c>
      <c r="AB22" s="9" t="s">
        <v>300</v>
      </c>
      <c r="AC22" s="9" t="s">
        <v>176</v>
      </c>
      <c r="AD22" s="9" t="s">
        <v>279</v>
      </c>
      <c r="AE22" s="8" t="s">
        <v>117</v>
      </c>
      <c r="AF22" s="143"/>
      <c r="AG22" s="143"/>
    </row>
    <row r="23" spans="1:31" s="8" customFormat="1" ht="38.25">
      <c r="A23" s="16">
        <v>309</v>
      </c>
      <c r="B23" s="16"/>
      <c r="C23" s="10" t="s">
        <v>92</v>
      </c>
      <c r="D23" s="11" t="s">
        <v>188</v>
      </c>
      <c r="E23" s="22" t="s">
        <v>72</v>
      </c>
      <c r="F23" s="11" t="s">
        <v>182</v>
      </c>
      <c r="G23" s="11" t="s">
        <v>69</v>
      </c>
      <c r="H23" s="37" t="s">
        <v>79</v>
      </c>
      <c r="I23" s="37" t="s">
        <v>830</v>
      </c>
      <c r="J23" s="310" t="s">
        <v>201</v>
      </c>
      <c r="K23" s="12">
        <v>500</v>
      </c>
      <c r="L23" s="94">
        <v>133280019.90371831</v>
      </c>
      <c r="M23" s="134">
        <v>4818164188.88</v>
      </c>
      <c r="N23" s="134">
        <v>39579098.82</v>
      </c>
      <c r="O23" s="51">
        <v>2000</v>
      </c>
      <c r="P23" s="51">
        <f t="shared" si="0"/>
        <v>13.333333333333334</v>
      </c>
      <c r="Q23" s="94">
        <v>28368</v>
      </c>
      <c r="R23" s="94" t="s">
        <v>723</v>
      </c>
      <c r="S23" s="94">
        <f>SUM(Q23:R23)</f>
        <v>28368</v>
      </c>
      <c r="T23" s="94">
        <v>4570953.713</v>
      </c>
      <c r="U23" s="94" t="s">
        <v>723</v>
      </c>
      <c r="V23" s="221">
        <f>SUM(T23:U23)</f>
        <v>4570953.713</v>
      </c>
      <c r="W23" s="9" t="s">
        <v>71</v>
      </c>
      <c r="X23" s="9" t="s">
        <v>63</v>
      </c>
      <c r="Y23" s="9" t="s">
        <v>307</v>
      </c>
      <c r="Z23" s="9" t="s">
        <v>744</v>
      </c>
      <c r="AA23" s="9" t="s">
        <v>302</v>
      </c>
      <c r="AB23" s="9" t="s">
        <v>300</v>
      </c>
      <c r="AC23" s="9" t="s">
        <v>176</v>
      </c>
      <c r="AD23" s="9" t="s">
        <v>279</v>
      </c>
      <c r="AE23" s="8" t="s">
        <v>117</v>
      </c>
    </row>
    <row r="24" spans="1:33" s="8" customFormat="1" ht="38.25">
      <c r="A24" s="16">
        <v>10</v>
      </c>
      <c r="B24" s="16">
        <v>213</v>
      </c>
      <c r="C24" s="10" t="s">
        <v>189</v>
      </c>
      <c r="D24" s="11" t="s">
        <v>191</v>
      </c>
      <c r="E24" s="42" t="s">
        <v>169</v>
      </c>
      <c r="F24" s="41" t="s">
        <v>127</v>
      </c>
      <c r="G24" s="11" t="s">
        <v>41</v>
      </c>
      <c r="H24" s="37" t="s">
        <v>170</v>
      </c>
      <c r="I24" s="37" t="s">
        <v>171</v>
      </c>
      <c r="J24" s="9" t="s">
        <v>195</v>
      </c>
      <c r="K24" s="40">
        <v>29.27</v>
      </c>
      <c r="L24" s="94">
        <v>40713986.52555359</v>
      </c>
      <c r="M24" s="134">
        <v>4689341447.87</v>
      </c>
      <c r="N24" s="134">
        <v>38520876.685</v>
      </c>
      <c r="O24" s="51">
        <v>414</v>
      </c>
      <c r="P24" s="51">
        <f t="shared" si="0"/>
        <v>2.76</v>
      </c>
      <c r="Q24" s="94">
        <v>1903324.007</v>
      </c>
      <c r="R24" s="94" t="s">
        <v>723</v>
      </c>
      <c r="S24" s="94">
        <f>SUM(Q24:R24)</f>
        <v>1903324.007</v>
      </c>
      <c r="T24" s="68">
        <v>306911015.259</v>
      </c>
      <c r="U24" s="68" t="s">
        <v>723</v>
      </c>
      <c r="V24" s="221">
        <f>SUM(T24:U24)</f>
        <v>306911015.259</v>
      </c>
      <c r="W24" s="9" t="s">
        <v>68</v>
      </c>
      <c r="X24" s="9" t="s">
        <v>63</v>
      </c>
      <c r="Y24" s="9" t="s">
        <v>307</v>
      </c>
      <c r="Z24" s="71" t="s">
        <v>738</v>
      </c>
      <c r="AA24" s="9" t="s">
        <v>300</v>
      </c>
      <c r="AB24" s="9" t="s">
        <v>300</v>
      </c>
      <c r="AC24" s="9" t="s">
        <v>189</v>
      </c>
      <c r="AD24" s="9" t="s">
        <v>278</v>
      </c>
      <c r="AE24" s="8" t="s">
        <v>117</v>
      </c>
      <c r="AG24" s="8" t="s">
        <v>314</v>
      </c>
    </row>
    <row r="25" spans="1:31" s="8" customFormat="1" ht="63.75">
      <c r="A25" s="16">
        <v>287</v>
      </c>
      <c r="B25" s="16">
        <v>213</v>
      </c>
      <c r="C25" s="10" t="s">
        <v>10</v>
      </c>
      <c r="D25" s="11" t="s">
        <v>188</v>
      </c>
      <c r="E25" s="42" t="s">
        <v>712</v>
      </c>
      <c r="F25" s="41" t="s">
        <v>409</v>
      </c>
      <c r="G25" s="11" t="s">
        <v>41</v>
      </c>
      <c r="H25" s="37" t="s">
        <v>404</v>
      </c>
      <c r="I25" s="37" t="s">
        <v>135</v>
      </c>
      <c r="J25" s="9" t="s">
        <v>190</v>
      </c>
      <c r="K25" s="40">
        <v>14</v>
      </c>
      <c r="L25" s="134">
        <v>14000000</v>
      </c>
      <c r="M25" s="134">
        <v>1614291533.541</v>
      </c>
      <c r="N25" s="134">
        <v>13260694.66</v>
      </c>
      <c r="O25" s="51">
        <v>50</v>
      </c>
      <c r="P25" s="51">
        <f t="shared" si="0"/>
        <v>0.3333333333333333</v>
      </c>
      <c r="Q25" s="94">
        <v>228295.21</v>
      </c>
      <c r="R25" s="94" t="s">
        <v>723</v>
      </c>
      <c r="S25" s="94">
        <f>SUM(Q25:R25)</f>
        <v>228295.21</v>
      </c>
      <c r="T25" s="94">
        <v>36058615.049</v>
      </c>
      <c r="U25" s="94" t="s">
        <v>723</v>
      </c>
      <c r="V25" s="221">
        <f>SUM(T25:U25)</f>
        <v>36058615.049</v>
      </c>
      <c r="W25" s="9" t="s">
        <v>68</v>
      </c>
      <c r="X25" s="9" t="s">
        <v>63</v>
      </c>
      <c r="Y25" s="9" t="s">
        <v>307</v>
      </c>
      <c r="Z25" s="9" t="s">
        <v>741</v>
      </c>
      <c r="AA25" s="9" t="s">
        <v>300</v>
      </c>
      <c r="AB25" s="9" t="s">
        <v>300</v>
      </c>
      <c r="AC25" s="9" t="s">
        <v>571</v>
      </c>
      <c r="AD25" s="88" t="s">
        <v>278</v>
      </c>
      <c r="AE25" s="8" t="s">
        <v>117</v>
      </c>
    </row>
    <row r="26" spans="1:33" ht="38.25">
      <c r="A26" s="16">
        <v>296</v>
      </c>
      <c r="B26" s="16">
        <v>213</v>
      </c>
      <c r="C26" s="10" t="s">
        <v>10</v>
      </c>
      <c r="D26" s="11" t="s">
        <v>188</v>
      </c>
      <c r="E26" s="42" t="s">
        <v>710</v>
      </c>
      <c r="F26" s="71" t="s">
        <v>711</v>
      </c>
      <c r="G26" s="11" t="s">
        <v>41</v>
      </c>
      <c r="H26" s="73" t="s">
        <v>459</v>
      </c>
      <c r="I26" s="73" t="s">
        <v>348</v>
      </c>
      <c r="J26" s="117" t="s">
        <v>190</v>
      </c>
      <c r="K26" s="94">
        <v>19000000</v>
      </c>
      <c r="L26" s="134">
        <v>19000000</v>
      </c>
      <c r="M26" s="134">
        <v>1870971056.238</v>
      </c>
      <c r="N26" s="134">
        <v>15369204</v>
      </c>
      <c r="O26" s="51">
        <v>805.69</v>
      </c>
      <c r="P26" s="51">
        <f t="shared" si="0"/>
        <v>5.371266666666667</v>
      </c>
      <c r="Q26" s="51"/>
      <c r="R26" s="51"/>
      <c r="S26" s="51"/>
      <c r="T26" s="51"/>
      <c r="U26" s="51"/>
      <c r="V26" s="51"/>
      <c r="W26" s="9" t="s">
        <v>68</v>
      </c>
      <c r="X26" s="9" t="s">
        <v>63</v>
      </c>
      <c r="Y26" s="88" t="s">
        <v>307</v>
      </c>
      <c r="Z26" s="105"/>
      <c r="AA26" s="9" t="s">
        <v>300</v>
      </c>
      <c r="AB26" s="88" t="s">
        <v>300</v>
      </c>
      <c r="AC26" s="9" t="s">
        <v>571</v>
      </c>
      <c r="AD26" s="88" t="s">
        <v>278</v>
      </c>
      <c r="AE26" s="8" t="s">
        <v>117</v>
      </c>
      <c r="AF26" s="8"/>
      <c r="AG26" s="8"/>
    </row>
    <row r="27" spans="1:33" ht="89.25">
      <c r="A27" s="145">
        <v>308</v>
      </c>
      <c r="B27" s="145">
        <v>147</v>
      </c>
      <c r="C27" s="146" t="s">
        <v>92</v>
      </c>
      <c r="D27" s="140" t="s">
        <v>188</v>
      </c>
      <c r="E27" s="241" t="s">
        <v>389</v>
      </c>
      <c r="F27" s="140" t="s">
        <v>149</v>
      </c>
      <c r="G27" s="140" t="s">
        <v>968</v>
      </c>
      <c r="H27" s="188" t="s">
        <v>388</v>
      </c>
      <c r="I27" s="188" t="s">
        <v>392</v>
      </c>
      <c r="J27" s="242" t="s">
        <v>201</v>
      </c>
      <c r="K27" s="243">
        <v>22500000</v>
      </c>
      <c r="L27" s="369">
        <v>5997600.895667324</v>
      </c>
      <c r="M27" s="147">
        <v>730342227.965</v>
      </c>
      <c r="N27" s="147">
        <v>5999440.052</v>
      </c>
      <c r="O27" s="103">
        <v>250</v>
      </c>
      <c r="P27" s="51">
        <f t="shared" si="0"/>
        <v>1.6666666666666667</v>
      </c>
      <c r="Q27" s="51"/>
      <c r="R27" s="51"/>
      <c r="S27" s="51"/>
      <c r="T27" s="51"/>
      <c r="U27" s="51"/>
      <c r="V27" s="51"/>
      <c r="W27" s="148" t="s">
        <v>68</v>
      </c>
      <c r="X27" s="148" t="s">
        <v>63</v>
      </c>
      <c r="Y27" s="148" t="s">
        <v>307</v>
      </c>
      <c r="Z27" s="105" t="s">
        <v>748</v>
      </c>
      <c r="AA27" s="148" t="s">
        <v>302</v>
      </c>
      <c r="AB27" s="9" t="s">
        <v>300</v>
      </c>
      <c r="AC27" s="9" t="s">
        <v>176</v>
      </c>
      <c r="AD27" s="9" t="s">
        <v>279</v>
      </c>
      <c r="AE27" s="8" t="s">
        <v>117</v>
      </c>
      <c r="AF27" s="142"/>
      <c r="AG27" s="142"/>
    </row>
    <row r="28" spans="1:33" ht="38.25">
      <c r="A28" s="16">
        <v>93</v>
      </c>
      <c r="B28" s="16">
        <v>196</v>
      </c>
      <c r="C28" s="10" t="s">
        <v>86</v>
      </c>
      <c r="D28" s="11" t="s">
        <v>191</v>
      </c>
      <c r="E28" s="42"/>
      <c r="F28" s="43" t="s">
        <v>428</v>
      </c>
      <c r="G28" s="8" t="s">
        <v>627</v>
      </c>
      <c r="H28" s="37"/>
      <c r="I28" s="37"/>
      <c r="J28" s="117"/>
      <c r="K28" s="11"/>
      <c r="L28" s="11"/>
      <c r="M28" s="11"/>
      <c r="N28" s="11"/>
      <c r="O28" s="51">
        <v>200</v>
      </c>
      <c r="P28" s="51">
        <f t="shared" si="0"/>
        <v>1.3333333333333333</v>
      </c>
      <c r="Q28" s="51"/>
      <c r="R28" s="51"/>
      <c r="S28" s="51"/>
      <c r="T28" s="51"/>
      <c r="U28" s="51"/>
      <c r="V28" s="51"/>
      <c r="W28" s="9" t="s">
        <v>68</v>
      </c>
      <c r="X28" s="9" t="s">
        <v>63</v>
      </c>
      <c r="Y28" s="9" t="s">
        <v>307</v>
      </c>
      <c r="Z28" s="105" t="s">
        <v>738</v>
      </c>
      <c r="AA28" s="9" t="s">
        <v>300</v>
      </c>
      <c r="AB28" s="9" t="s">
        <v>300</v>
      </c>
      <c r="AC28" s="9" t="s">
        <v>86</v>
      </c>
      <c r="AD28" s="9" t="s">
        <v>279</v>
      </c>
      <c r="AE28" s="8" t="s">
        <v>117</v>
      </c>
      <c r="AF28" s="8"/>
      <c r="AG28" s="8"/>
    </row>
    <row r="29" spans="1:33" ht="54">
      <c r="A29" s="16">
        <v>206</v>
      </c>
      <c r="B29" s="16">
        <v>189</v>
      </c>
      <c r="C29" s="10" t="s">
        <v>194</v>
      </c>
      <c r="D29" s="11" t="s">
        <v>191</v>
      </c>
      <c r="E29" s="30" t="s">
        <v>668</v>
      </c>
      <c r="F29" s="43" t="s">
        <v>414</v>
      </c>
      <c r="G29" s="8" t="s">
        <v>627</v>
      </c>
      <c r="H29" s="95" t="s">
        <v>669</v>
      </c>
      <c r="I29" s="95" t="s">
        <v>657</v>
      </c>
      <c r="J29" s="126" t="s">
        <v>195</v>
      </c>
      <c r="K29" s="94">
        <v>27500000</v>
      </c>
      <c r="L29" s="94">
        <v>38246725.06158105</v>
      </c>
      <c r="M29" s="40"/>
      <c r="N29" s="40"/>
      <c r="O29" s="51">
        <v>300</v>
      </c>
      <c r="P29" s="51">
        <f t="shared" si="0"/>
        <v>2</v>
      </c>
      <c r="Q29" s="51"/>
      <c r="R29" s="51"/>
      <c r="S29" s="51"/>
      <c r="T29" s="51"/>
      <c r="U29" s="51"/>
      <c r="V29" s="51"/>
      <c r="W29" s="9" t="s">
        <v>68</v>
      </c>
      <c r="X29" s="9" t="s">
        <v>63</v>
      </c>
      <c r="Y29" s="9" t="s">
        <v>307</v>
      </c>
      <c r="Z29" s="249" t="s">
        <v>741</v>
      </c>
      <c r="AA29" s="9" t="s">
        <v>300</v>
      </c>
      <c r="AB29" s="9" t="s">
        <v>300</v>
      </c>
      <c r="AC29" s="9" t="s">
        <v>571</v>
      </c>
      <c r="AD29" s="88" t="s">
        <v>278</v>
      </c>
      <c r="AE29" s="8" t="s">
        <v>117</v>
      </c>
      <c r="AF29" s="8"/>
      <c r="AG29" s="8"/>
    </row>
    <row r="30" spans="1:33" ht="38.25">
      <c r="A30" s="16">
        <v>136</v>
      </c>
      <c r="B30" s="16">
        <v>550</v>
      </c>
      <c r="C30" s="10" t="s">
        <v>87</v>
      </c>
      <c r="D30" s="11" t="s">
        <v>191</v>
      </c>
      <c r="E30" s="22"/>
      <c r="F30" s="11" t="s">
        <v>757</v>
      </c>
      <c r="G30" s="11" t="s">
        <v>351</v>
      </c>
      <c r="H30" s="37"/>
      <c r="I30" s="37"/>
      <c r="J30" s="244"/>
      <c r="K30" s="245"/>
      <c r="L30" s="245"/>
      <c r="M30" s="245"/>
      <c r="N30" s="245"/>
      <c r="O30" s="51">
        <v>300</v>
      </c>
      <c r="P30" s="51">
        <f t="shared" si="0"/>
        <v>2</v>
      </c>
      <c r="Q30" s="51"/>
      <c r="R30" s="51"/>
      <c r="S30" s="51"/>
      <c r="T30" s="51"/>
      <c r="U30" s="51"/>
      <c r="V30" s="51"/>
      <c r="W30" s="9" t="s">
        <v>68</v>
      </c>
      <c r="X30" s="9" t="s">
        <v>63</v>
      </c>
      <c r="Y30" s="9" t="s">
        <v>307</v>
      </c>
      <c r="Z30" s="9" t="s">
        <v>743</v>
      </c>
      <c r="AA30" s="9" t="s">
        <v>300</v>
      </c>
      <c r="AB30" s="9" t="s">
        <v>300</v>
      </c>
      <c r="AC30" s="9" t="s">
        <v>222</v>
      </c>
      <c r="AD30" s="88" t="s">
        <v>279</v>
      </c>
      <c r="AE30" s="8" t="s">
        <v>117</v>
      </c>
      <c r="AF30" s="8"/>
      <c r="AG30" s="8"/>
    </row>
    <row r="31" spans="1:33" ht="38.25">
      <c r="A31" s="16">
        <v>152</v>
      </c>
      <c r="B31" s="16">
        <v>557</v>
      </c>
      <c r="C31" s="10" t="s">
        <v>88</v>
      </c>
      <c r="D31" s="11" t="s">
        <v>191</v>
      </c>
      <c r="E31" s="42"/>
      <c r="F31" s="43" t="s">
        <v>972</v>
      </c>
      <c r="G31" s="11" t="s">
        <v>351</v>
      </c>
      <c r="H31" s="37"/>
      <c r="I31" s="37"/>
      <c r="J31" s="9"/>
      <c r="K31" s="11"/>
      <c r="L31" s="11"/>
      <c r="M31" s="11"/>
      <c r="N31" s="11"/>
      <c r="O31" s="51">
        <v>60</v>
      </c>
      <c r="P31" s="51">
        <f t="shared" si="0"/>
        <v>0.4</v>
      </c>
      <c r="Q31" s="51"/>
      <c r="R31" s="51"/>
      <c r="S31" s="51"/>
      <c r="T31" s="51"/>
      <c r="U31" s="51"/>
      <c r="V31" s="51"/>
      <c r="W31" s="9" t="s">
        <v>68</v>
      </c>
      <c r="X31" s="9" t="s">
        <v>63</v>
      </c>
      <c r="Y31" s="9" t="s">
        <v>307</v>
      </c>
      <c r="Z31" s="105" t="s">
        <v>743</v>
      </c>
      <c r="AA31" s="9" t="s">
        <v>300</v>
      </c>
      <c r="AB31" s="9" t="s">
        <v>300</v>
      </c>
      <c r="AC31" s="9" t="s">
        <v>222</v>
      </c>
      <c r="AD31" s="88" t="s">
        <v>279</v>
      </c>
      <c r="AE31" s="8" t="s">
        <v>117</v>
      </c>
      <c r="AF31" s="8"/>
      <c r="AG31" s="8"/>
    </row>
    <row r="32" spans="1:33" ht="67.5">
      <c r="A32" s="16">
        <v>259</v>
      </c>
      <c r="B32" s="16">
        <v>547</v>
      </c>
      <c r="C32" s="10" t="s">
        <v>196</v>
      </c>
      <c r="D32" s="11" t="s">
        <v>191</v>
      </c>
      <c r="E32" s="234" t="s">
        <v>349</v>
      </c>
      <c r="F32" s="43" t="s">
        <v>350</v>
      </c>
      <c r="G32" s="11" t="s">
        <v>351</v>
      </c>
      <c r="H32" s="108" t="s">
        <v>352</v>
      </c>
      <c r="I32" s="108" t="s">
        <v>353</v>
      </c>
      <c r="J32" s="246" t="s">
        <v>195</v>
      </c>
      <c r="K32" s="49">
        <v>48.55</v>
      </c>
      <c r="L32" s="193">
        <v>67522854.60871854</v>
      </c>
      <c r="M32" s="134">
        <v>6970613685.958</v>
      </c>
      <c r="N32" s="134">
        <v>57260524.361</v>
      </c>
      <c r="O32" s="51">
        <v>1875</v>
      </c>
      <c r="P32" s="51">
        <f t="shared" si="0"/>
        <v>12.5</v>
      </c>
      <c r="Q32" s="94" t="s">
        <v>723</v>
      </c>
      <c r="R32" s="94">
        <v>1889101.721</v>
      </c>
      <c r="S32" s="94">
        <f>SUM(Q32:R32)</f>
        <v>1889101.721</v>
      </c>
      <c r="T32" s="68" t="s">
        <v>723</v>
      </c>
      <c r="U32" s="68">
        <v>302728531.796</v>
      </c>
      <c r="V32" s="221">
        <f>SUM(T32:U32)</f>
        <v>302728531.796</v>
      </c>
      <c r="W32" s="9" t="s">
        <v>68</v>
      </c>
      <c r="X32" s="9" t="s">
        <v>63</v>
      </c>
      <c r="Y32" s="9" t="s">
        <v>307</v>
      </c>
      <c r="Z32" s="104" t="s">
        <v>739</v>
      </c>
      <c r="AA32" s="9" t="s">
        <v>300</v>
      </c>
      <c r="AB32" s="9" t="s">
        <v>300</v>
      </c>
      <c r="AC32" s="9" t="s">
        <v>571</v>
      </c>
      <c r="AD32" s="88" t="s">
        <v>278</v>
      </c>
      <c r="AE32" s="8" t="s">
        <v>117</v>
      </c>
      <c r="AF32" s="8"/>
      <c r="AG32" s="8"/>
    </row>
    <row r="33" spans="1:33" ht="38.25">
      <c r="A33" s="16">
        <v>331</v>
      </c>
      <c r="B33" s="16">
        <v>289</v>
      </c>
      <c r="C33" s="10" t="s">
        <v>202</v>
      </c>
      <c r="D33" s="11" t="s">
        <v>188</v>
      </c>
      <c r="E33" s="22" t="s">
        <v>228</v>
      </c>
      <c r="F33" s="11" t="s">
        <v>101</v>
      </c>
      <c r="G33" s="11" t="s">
        <v>59</v>
      </c>
      <c r="H33" s="139" t="s">
        <v>546</v>
      </c>
      <c r="I33" s="139" t="s">
        <v>171</v>
      </c>
      <c r="J33" s="117" t="s">
        <v>190</v>
      </c>
      <c r="K33" s="12">
        <v>23.1</v>
      </c>
      <c r="L33" s="134">
        <v>23100000</v>
      </c>
      <c r="M33" s="134">
        <v>2020629589.376</v>
      </c>
      <c r="N33" s="134">
        <v>16598583</v>
      </c>
      <c r="O33" s="51">
        <v>360</v>
      </c>
      <c r="P33" s="51">
        <f t="shared" si="0"/>
        <v>2.4</v>
      </c>
      <c r="Q33" s="94">
        <v>12582</v>
      </c>
      <c r="R33" s="94" t="s">
        <v>723</v>
      </c>
      <c r="S33" s="94">
        <f>SUM(Q33:R33)</f>
        <v>12582</v>
      </c>
      <c r="T33" s="94">
        <v>1958388.524</v>
      </c>
      <c r="U33" s="94" t="s">
        <v>723</v>
      </c>
      <c r="V33" s="221">
        <f>SUM(T33:U33)</f>
        <v>1958388.524</v>
      </c>
      <c r="W33" s="9" t="s">
        <v>44</v>
      </c>
      <c r="X33" s="9" t="s">
        <v>63</v>
      </c>
      <c r="Y33" s="9" t="s">
        <v>307</v>
      </c>
      <c r="Z33" s="9" t="s">
        <v>748</v>
      </c>
      <c r="AA33" s="9" t="s">
        <v>301</v>
      </c>
      <c r="AB33" s="9" t="s">
        <v>300</v>
      </c>
      <c r="AC33" s="9" t="s">
        <v>222</v>
      </c>
      <c r="AD33" s="88" t="s">
        <v>279</v>
      </c>
      <c r="AE33" s="8" t="s">
        <v>117</v>
      </c>
      <c r="AF33" s="8"/>
      <c r="AG33" s="8"/>
    </row>
    <row r="34" spans="1:33" ht="63.75">
      <c r="A34" s="16"/>
      <c r="B34" s="16">
        <v>432</v>
      </c>
      <c r="C34" s="10" t="s">
        <v>86</v>
      </c>
      <c r="D34" s="11" t="s">
        <v>188</v>
      </c>
      <c r="E34" s="42"/>
      <c r="F34" s="41" t="s">
        <v>969</v>
      </c>
      <c r="G34" s="8" t="s">
        <v>970</v>
      </c>
      <c r="H34" s="139"/>
      <c r="I34" s="139"/>
      <c r="J34" s="247"/>
      <c r="K34" s="40"/>
      <c r="L34" s="248"/>
      <c r="M34" s="14"/>
      <c r="N34" s="14"/>
      <c r="O34" s="51">
        <v>50</v>
      </c>
      <c r="P34" s="51">
        <f t="shared" si="0"/>
        <v>0.3333333333333333</v>
      </c>
      <c r="Q34" s="51"/>
      <c r="R34" s="51"/>
      <c r="S34" s="51"/>
      <c r="T34" s="51"/>
      <c r="U34" s="51"/>
      <c r="V34" s="51"/>
      <c r="W34" s="9" t="s">
        <v>68</v>
      </c>
      <c r="X34" s="9" t="s">
        <v>63</v>
      </c>
      <c r="Y34" s="9" t="s">
        <v>307</v>
      </c>
      <c r="Z34" s="249"/>
      <c r="AA34" s="9"/>
      <c r="AB34" s="9" t="s">
        <v>300</v>
      </c>
      <c r="AC34" s="9"/>
      <c r="AD34" s="9" t="s">
        <v>279</v>
      </c>
      <c r="AE34" s="8" t="s">
        <v>117</v>
      </c>
      <c r="AF34" s="8"/>
      <c r="AG34" s="8"/>
    </row>
    <row r="35" spans="1:33" ht="63.75">
      <c r="A35" s="16">
        <v>96</v>
      </c>
      <c r="B35" s="16">
        <v>447</v>
      </c>
      <c r="C35" s="10" t="s">
        <v>86</v>
      </c>
      <c r="D35" s="11" t="s">
        <v>191</v>
      </c>
      <c r="E35" s="22" t="s">
        <v>272</v>
      </c>
      <c r="F35" s="250" t="s">
        <v>536</v>
      </c>
      <c r="G35" s="11" t="s">
        <v>630</v>
      </c>
      <c r="H35" s="139" t="s">
        <v>273</v>
      </c>
      <c r="I35" s="139" t="s">
        <v>274</v>
      </c>
      <c r="J35" s="117" t="s">
        <v>205</v>
      </c>
      <c r="K35" s="48">
        <v>234</v>
      </c>
      <c r="L35" s="193">
        <v>34019044.00912445</v>
      </c>
      <c r="M35" s="134">
        <v>1087838580.224</v>
      </c>
      <c r="N35" s="134">
        <v>8936115.288</v>
      </c>
      <c r="O35" s="51">
        <v>168.895</v>
      </c>
      <c r="P35" s="51">
        <f t="shared" si="0"/>
        <v>1.1259666666666668</v>
      </c>
      <c r="Q35" s="51"/>
      <c r="R35" s="51"/>
      <c r="S35" s="51"/>
      <c r="T35" s="51"/>
      <c r="U35" s="51"/>
      <c r="V35" s="51"/>
      <c r="W35" s="13" t="s">
        <v>68</v>
      </c>
      <c r="X35" s="9" t="s">
        <v>63</v>
      </c>
      <c r="Y35" s="9" t="s">
        <v>307</v>
      </c>
      <c r="Z35" s="88" t="s">
        <v>740</v>
      </c>
      <c r="AA35" s="9" t="s">
        <v>300</v>
      </c>
      <c r="AB35" s="9" t="s">
        <v>300</v>
      </c>
      <c r="AC35" s="9" t="s">
        <v>86</v>
      </c>
      <c r="AD35" s="9" t="s">
        <v>279</v>
      </c>
      <c r="AE35" s="8" t="s">
        <v>117</v>
      </c>
      <c r="AF35" s="8"/>
      <c r="AG35" s="8"/>
    </row>
    <row r="36" spans="1:33" ht="63.75">
      <c r="A36" s="16">
        <v>276</v>
      </c>
      <c r="B36" s="16">
        <v>445</v>
      </c>
      <c r="C36" s="10" t="s">
        <v>90</v>
      </c>
      <c r="D36" s="11" t="s">
        <v>191</v>
      </c>
      <c r="E36" s="42" t="s">
        <v>843</v>
      </c>
      <c r="F36" s="41" t="s">
        <v>321</v>
      </c>
      <c r="G36" s="8" t="s">
        <v>630</v>
      </c>
      <c r="H36" s="136" t="s">
        <v>845</v>
      </c>
      <c r="I36" s="136" t="s">
        <v>844</v>
      </c>
      <c r="J36" s="122" t="s">
        <v>190</v>
      </c>
      <c r="K36" s="40">
        <v>76.311</v>
      </c>
      <c r="L36" s="134">
        <v>76283000</v>
      </c>
      <c r="M36" s="134">
        <v>9286316004.588</v>
      </c>
      <c r="N36" s="134">
        <v>76283000</v>
      </c>
      <c r="O36" s="51">
        <v>90</v>
      </c>
      <c r="P36" s="51">
        <f t="shared" si="0"/>
        <v>0.6</v>
      </c>
      <c r="Q36" s="51"/>
      <c r="R36" s="51"/>
      <c r="S36" s="51"/>
      <c r="T36" s="51"/>
      <c r="U36" s="51"/>
      <c r="V36" s="51"/>
      <c r="W36" s="9" t="s">
        <v>68</v>
      </c>
      <c r="X36" s="9" t="s">
        <v>63</v>
      </c>
      <c r="Y36" s="9" t="s">
        <v>307</v>
      </c>
      <c r="Z36" s="249" t="s">
        <v>750</v>
      </c>
      <c r="AA36" s="9" t="s">
        <v>300</v>
      </c>
      <c r="AB36" s="9" t="s">
        <v>300</v>
      </c>
      <c r="AC36" s="9" t="s">
        <v>176</v>
      </c>
      <c r="AD36" s="9" t="s">
        <v>279</v>
      </c>
      <c r="AE36" s="8" t="s">
        <v>117</v>
      </c>
      <c r="AF36" s="8"/>
      <c r="AG36" s="8"/>
    </row>
    <row r="37" spans="1:33" ht="51">
      <c r="A37" s="16"/>
      <c r="B37" s="16">
        <v>808</v>
      </c>
      <c r="C37" s="10" t="s">
        <v>90</v>
      </c>
      <c r="D37" s="11" t="s">
        <v>188</v>
      </c>
      <c r="E37" s="13"/>
      <c r="F37" s="8" t="s">
        <v>897</v>
      </c>
      <c r="G37" s="8" t="s">
        <v>896</v>
      </c>
      <c r="H37" s="139"/>
      <c r="I37" s="139"/>
      <c r="J37" s="247"/>
      <c r="K37" s="251"/>
      <c r="L37" s="134"/>
      <c r="M37" s="134"/>
      <c r="N37" s="134"/>
      <c r="O37" s="51">
        <v>35</v>
      </c>
      <c r="P37" s="51">
        <f t="shared" si="0"/>
        <v>0.23333333333333334</v>
      </c>
      <c r="Q37" s="51"/>
      <c r="R37" s="51"/>
      <c r="S37" s="51"/>
      <c r="T37" s="51"/>
      <c r="U37" s="51"/>
      <c r="V37" s="51"/>
      <c r="W37" s="13" t="s">
        <v>68</v>
      </c>
      <c r="X37" s="9" t="s">
        <v>63</v>
      </c>
      <c r="Y37" s="9" t="s">
        <v>307</v>
      </c>
      <c r="Z37" s="9"/>
      <c r="AA37" s="9" t="s">
        <v>300</v>
      </c>
      <c r="AB37" s="9" t="s">
        <v>300</v>
      </c>
      <c r="AC37" s="9" t="s">
        <v>176</v>
      </c>
      <c r="AD37" s="9" t="s">
        <v>279</v>
      </c>
      <c r="AE37" s="8" t="s">
        <v>117</v>
      </c>
      <c r="AF37" s="8"/>
      <c r="AG37" s="8"/>
    </row>
    <row r="38" spans="1:33" ht="51">
      <c r="A38" s="16">
        <v>105</v>
      </c>
      <c r="B38" s="16">
        <v>572</v>
      </c>
      <c r="C38" s="10" t="s">
        <v>86</v>
      </c>
      <c r="D38" s="11" t="s">
        <v>191</v>
      </c>
      <c r="E38" s="42" t="s">
        <v>823</v>
      </c>
      <c r="F38" s="41" t="s">
        <v>141</v>
      </c>
      <c r="G38" s="8" t="s">
        <v>621</v>
      </c>
      <c r="H38" s="139" t="s">
        <v>598</v>
      </c>
      <c r="I38" s="139" t="s">
        <v>137</v>
      </c>
      <c r="J38" s="252" t="s">
        <v>205</v>
      </c>
      <c r="K38" s="134">
        <v>1100000000</v>
      </c>
      <c r="L38" s="94">
        <v>159918582.9488756</v>
      </c>
      <c r="M38" s="134">
        <v>15175339081.703</v>
      </c>
      <c r="N38" s="134">
        <v>124658733.409</v>
      </c>
      <c r="O38" s="51">
        <v>2200</v>
      </c>
      <c r="P38" s="51">
        <f t="shared" si="0"/>
        <v>14.666666666666666</v>
      </c>
      <c r="Q38" s="51"/>
      <c r="R38" s="51"/>
      <c r="S38" s="51"/>
      <c r="T38" s="51"/>
      <c r="U38" s="51"/>
      <c r="V38" s="51"/>
      <c r="W38" s="9" t="s">
        <v>68</v>
      </c>
      <c r="X38" s="9" t="s">
        <v>63</v>
      </c>
      <c r="Y38" s="9" t="s">
        <v>307</v>
      </c>
      <c r="Z38" s="88" t="s">
        <v>740</v>
      </c>
      <c r="AA38" s="9" t="s">
        <v>300</v>
      </c>
      <c r="AB38" s="9" t="s">
        <v>300</v>
      </c>
      <c r="AC38" s="9" t="s">
        <v>86</v>
      </c>
      <c r="AD38" s="9" t="s">
        <v>279</v>
      </c>
      <c r="AE38" s="8" t="s">
        <v>117</v>
      </c>
      <c r="AF38" s="8"/>
      <c r="AG38" s="8"/>
    </row>
    <row r="39" spans="1:33" ht="63.75">
      <c r="A39" s="16">
        <v>106</v>
      </c>
      <c r="B39" s="16">
        <v>576</v>
      </c>
      <c r="C39" s="10" t="s">
        <v>86</v>
      </c>
      <c r="D39" s="11" t="s">
        <v>188</v>
      </c>
      <c r="E39" s="42"/>
      <c r="F39" s="41" t="s">
        <v>142</v>
      </c>
      <c r="G39" s="8" t="s">
        <v>621</v>
      </c>
      <c r="H39" s="139"/>
      <c r="I39" s="139"/>
      <c r="J39" s="105"/>
      <c r="K39" s="11"/>
      <c r="L39" s="58"/>
      <c r="M39" s="58"/>
      <c r="N39" s="58"/>
      <c r="O39" s="51">
        <v>350</v>
      </c>
      <c r="P39" s="51">
        <f t="shared" si="0"/>
        <v>2.3333333333333335</v>
      </c>
      <c r="Q39" s="51"/>
      <c r="R39" s="51"/>
      <c r="S39" s="51"/>
      <c r="T39" s="51"/>
      <c r="U39" s="51"/>
      <c r="V39" s="51"/>
      <c r="W39" s="9" t="s">
        <v>68</v>
      </c>
      <c r="X39" s="9" t="s">
        <v>63</v>
      </c>
      <c r="Y39" s="9" t="s">
        <v>307</v>
      </c>
      <c r="Z39" s="9" t="s">
        <v>741</v>
      </c>
      <c r="AA39" s="9" t="s">
        <v>300</v>
      </c>
      <c r="AB39" s="9" t="s">
        <v>300</v>
      </c>
      <c r="AC39" s="9" t="s">
        <v>86</v>
      </c>
      <c r="AD39" s="9" t="s">
        <v>279</v>
      </c>
      <c r="AE39" s="8" t="s">
        <v>117</v>
      </c>
      <c r="AF39" s="8"/>
      <c r="AG39" s="8"/>
    </row>
    <row r="40" spans="1:33" ht="89.25">
      <c r="A40" s="16"/>
      <c r="B40" s="16">
        <v>80</v>
      </c>
      <c r="C40" s="10" t="s">
        <v>189</v>
      </c>
      <c r="D40" s="11" t="s">
        <v>191</v>
      </c>
      <c r="E40" s="22"/>
      <c r="F40" s="11" t="s">
        <v>964</v>
      </c>
      <c r="G40" s="11" t="s">
        <v>81</v>
      </c>
      <c r="H40" s="37"/>
      <c r="I40" s="37"/>
      <c r="J40" s="117"/>
      <c r="L40" s="12"/>
      <c r="M40" s="12"/>
      <c r="N40" s="12"/>
      <c r="O40" s="51">
        <v>650</v>
      </c>
      <c r="P40" s="51">
        <f t="shared" si="0"/>
        <v>4.333333333333333</v>
      </c>
      <c r="Q40" s="51"/>
      <c r="R40" s="51"/>
      <c r="S40" s="51"/>
      <c r="T40" s="51"/>
      <c r="U40" s="51"/>
      <c r="V40" s="51"/>
      <c r="W40" s="9" t="s">
        <v>68</v>
      </c>
      <c r="X40" s="9" t="s">
        <v>63</v>
      </c>
      <c r="Y40" s="9" t="s">
        <v>307</v>
      </c>
      <c r="Z40" s="71" t="s">
        <v>740</v>
      </c>
      <c r="AA40" s="9"/>
      <c r="AB40" s="9" t="s">
        <v>301</v>
      </c>
      <c r="AC40" s="9" t="s">
        <v>189</v>
      </c>
      <c r="AD40" s="9" t="s">
        <v>278</v>
      </c>
      <c r="AE40" s="8" t="s">
        <v>117</v>
      </c>
      <c r="AF40" s="8"/>
      <c r="AG40" s="8"/>
    </row>
    <row r="41" spans="1:33" ht="54">
      <c r="A41" s="16">
        <v>20</v>
      </c>
      <c r="B41" s="16">
        <v>56</v>
      </c>
      <c r="C41" s="10" t="s">
        <v>189</v>
      </c>
      <c r="D41" s="10" t="s">
        <v>191</v>
      </c>
      <c r="E41" s="22">
        <v>3121</v>
      </c>
      <c r="F41" s="11" t="s">
        <v>161</v>
      </c>
      <c r="G41" s="11" t="s">
        <v>81</v>
      </c>
      <c r="H41" s="37" t="s">
        <v>21</v>
      </c>
      <c r="I41" s="37" t="s">
        <v>817</v>
      </c>
      <c r="J41" s="117" t="s">
        <v>190</v>
      </c>
      <c r="K41" s="40">
        <v>117.6</v>
      </c>
      <c r="L41" s="134">
        <v>117600000</v>
      </c>
      <c r="M41" s="134">
        <v>5979019199.948</v>
      </c>
      <c r="N41" s="134">
        <v>49115011.96</v>
      </c>
      <c r="O41" s="51">
        <v>781.98</v>
      </c>
      <c r="P41" s="51">
        <f t="shared" si="0"/>
        <v>5.2132000000000005</v>
      </c>
      <c r="Q41" s="51"/>
      <c r="R41" s="51"/>
      <c r="S41" s="51"/>
      <c r="T41" s="51"/>
      <c r="U41" s="51"/>
      <c r="V41" s="51"/>
      <c r="W41" s="9" t="s">
        <v>68</v>
      </c>
      <c r="X41" s="9" t="s">
        <v>63</v>
      </c>
      <c r="Y41" s="9" t="s">
        <v>307</v>
      </c>
      <c r="Z41" s="71" t="s">
        <v>740</v>
      </c>
      <c r="AA41" s="9" t="s">
        <v>301</v>
      </c>
      <c r="AB41" s="9" t="s">
        <v>301</v>
      </c>
      <c r="AC41" s="9" t="s">
        <v>189</v>
      </c>
      <c r="AD41" s="9" t="s">
        <v>278</v>
      </c>
      <c r="AE41" s="8" t="s">
        <v>117</v>
      </c>
      <c r="AF41" s="8"/>
      <c r="AG41" s="8"/>
    </row>
    <row r="42" spans="1:33" ht="54">
      <c r="A42" s="16">
        <v>21</v>
      </c>
      <c r="B42" s="16">
        <v>125</v>
      </c>
      <c r="C42" s="10" t="s">
        <v>189</v>
      </c>
      <c r="D42" s="10" t="s">
        <v>191</v>
      </c>
      <c r="E42" s="22"/>
      <c r="F42" s="11" t="s">
        <v>967</v>
      </c>
      <c r="G42" s="11" t="s">
        <v>81</v>
      </c>
      <c r="H42" s="37"/>
      <c r="I42" s="37"/>
      <c r="J42" s="117"/>
      <c r="K42" s="40"/>
      <c r="L42" s="40"/>
      <c r="M42" s="40"/>
      <c r="N42" s="40"/>
      <c r="O42" s="51">
        <v>50</v>
      </c>
      <c r="P42" s="51">
        <f t="shared" si="0"/>
        <v>0.3333333333333333</v>
      </c>
      <c r="Q42" s="51"/>
      <c r="R42" s="51"/>
      <c r="S42" s="51"/>
      <c r="T42" s="51"/>
      <c r="U42" s="51"/>
      <c r="V42" s="51"/>
      <c r="W42" s="9" t="s">
        <v>68</v>
      </c>
      <c r="X42" s="9" t="s">
        <v>63</v>
      </c>
      <c r="Y42" s="9" t="s">
        <v>307</v>
      </c>
      <c r="Z42" s="71" t="s">
        <v>740</v>
      </c>
      <c r="AA42" s="9" t="s">
        <v>301</v>
      </c>
      <c r="AB42" s="9" t="s">
        <v>301</v>
      </c>
      <c r="AC42" s="9" t="s">
        <v>189</v>
      </c>
      <c r="AD42" s="9" t="s">
        <v>278</v>
      </c>
      <c r="AE42" s="8" t="s">
        <v>117</v>
      </c>
      <c r="AF42" s="8"/>
      <c r="AG42" s="8"/>
    </row>
    <row r="43" spans="1:33" ht="38.25">
      <c r="A43" s="16">
        <v>22</v>
      </c>
      <c r="B43" s="16"/>
      <c r="C43" s="10" t="s">
        <v>189</v>
      </c>
      <c r="D43" s="10" t="s">
        <v>191</v>
      </c>
      <c r="E43" s="22"/>
      <c r="F43" s="11" t="s">
        <v>286</v>
      </c>
      <c r="G43" s="11" t="s">
        <v>81</v>
      </c>
      <c r="H43" s="37"/>
      <c r="I43" s="37"/>
      <c r="J43" s="117"/>
      <c r="K43" s="40"/>
      <c r="L43" s="57"/>
      <c r="M43" s="57"/>
      <c r="N43" s="57"/>
      <c r="O43" s="51"/>
      <c r="P43" s="51">
        <f t="shared" si="0"/>
        <v>0</v>
      </c>
      <c r="Q43" s="51"/>
      <c r="R43" s="51"/>
      <c r="S43" s="51"/>
      <c r="T43" s="51"/>
      <c r="U43" s="51"/>
      <c r="V43" s="51"/>
      <c r="W43" s="9" t="s">
        <v>68</v>
      </c>
      <c r="X43" s="9" t="s">
        <v>63</v>
      </c>
      <c r="Y43" s="9" t="s">
        <v>307</v>
      </c>
      <c r="Z43" s="9" t="s">
        <v>737</v>
      </c>
      <c r="AA43" s="9" t="s">
        <v>301</v>
      </c>
      <c r="AB43" s="9" t="s">
        <v>301</v>
      </c>
      <c r="AC43" s="9" t="s">
        <v>189</v>
      </c>
      <c r="AD43" s="9" t="s">
        <v>278</v>
      </c>
      <c r="AE43" s="8" t="s">
        <v>117</v>
      </c>
      <c r="AF43" s="8"/>
      <c r="AG43" s="8"/>
    </row>
    <row r="44" spans="1:33" ht="54">
      <c r="A44" s="16">
        <v>23</v>
      </c>
      <c r="B44" s="16">
        <v>47</v>
      </c>
      <c r="C44" s="10" t="s">
        <v>189</v>
      </c>
      <c r="D44" s="11" t="s">
        <v>191</v>
      </c>
      <c r="E44" s="272"/>
      <c r="F44" s="11" t="s">
        <v>601</v>
      </c>
      <c r="G44" s="11" t="s">
        <v>81</v>
      </c>
      <c r="H44" s="37"/>
      <c r="I44" s="139"/>
      <c r="J44" s="117"/>
      <c r="K44" s="40"/>
      <c r="L44" s="253"/>
      <c r="M44" s="12"/>
      <c r="N44" s="12"/>
      <c r="O44" s="51">
        <v>100</v>
      </c>
      <c r="P44" s="51">
        <f t="shared" si="0"/>
        <v>0.6666666666666666</v>
      </c>
      <c r="Q44" s="51"/>
      <c r="R44" s="51"/>
      <c r="S44" s="51"/>
      <c r="T44" s="51"/>
      <c r="U44" s="51"/>
      <c r="V44" s="51"/>
      <c r="W44" s="9" t="s">
        <v>68</v>
      </c>
      <c r="X44" s="9" t="s">
        <v>63</v>
      </c>
      <c r="Y44" s="9" t="s">
        <v>307</v>
      </c>
      <c r="Z44" s="71" t="s">
        <v>740</v>
      </c>
      <c r="AA44" s="9" t="s">
        <v>301</v>
      </c>
      <c r="AB44" s="9" t="s">
        <v>301</v>
      </c>
      <c r="AC44" s="9" t="s">
        <v>189</v>
      </c>
      <c r="AD44" s="9" t="s">
        <v>278</v>
      </c>
      <c r="AE44" s="8" t="s">
        <v>117</v>
      </c>
      <c r="AF44" s="8"/>
      <c r="AG44" s="8"/>
    </row>
    <row r="45" spans="1:33" ht="54">
      <c r="A45" s="16">
        <v>27</v>
      </c>
      <c r="B45" s="16">
        <v>90</v>
      </c>
      <c r="C45" s="10" t="s">
        <v>189</v>
      </c>
      <c r="D45" s="11" t="s">
        <v>191</v>
      </c>
      <c r="E45" s="22"/>
      <c r="F45" s="11" t="s">
        <v>608</v>
      </c>
      <c r="G45" s="11" t="s">
        <v>81</v>
      </c>
      <c r="H45" s="37"/>
      <c r="I45" s="37"/>
      <c r="J45" s="117"/>
      <c r="K45" s="81"/>
      <c r="L45" s="254"/>
      <c r="M45" s="81"/>
      <c r="N45" s="81"/>
      <c r="O45" s="51">
        <v>900</v>
      </c>
      <c r="P45" s="51">
        <f t="shared" si="0"/>
        <v>6</v>
      </c>
      <c r="Q45" s="51"/>
      <c r="R45" s="51"/>
      <c r="S45" s="51"/>
      <c r="T45" s="51"/>
      <c r="U45" s="51"/>
      <c r="V45" s="51"/>
      <c r="W45" s="9" t="s">
        <v>68</v>
      </c>
      <c r="X45" s="9" t="s">
        <v>63</v>
      </c>
      <c r="Y45" s="9" t="s">
        <v>307</v>
      </c>
      <c r="Z45" s="71" t="s">
        <v>740</v>
      </c>
      <c r="AA45" s="9" t="s">
        <v>301</v>
      </c>
      <c r="AB45" s="9" t="s">
        <v>301</v>
      </c>
      <c r="AC45" s="9" t="s">
        <v>189</v>
      </c>
      <c r="AD45" s="9" t="s">
        <v>278</v>
      </c>
      <c r="AE45" s="8" t="s">
        <v>117</v>
      </c>
      <c r="AF45" s="39"/>
      <c r="AG45" s="8"/>
    </row>
    <row r="46" spans="1:33" ht="54">
      <c r="A46" s="16">
        <v>74</v>
      </c>
      <c r="B46" s="16">
        <v>83</v>
      </c>
      <c r="C46" s="10" t="s">
        <v>189</v>
      </c>
      <c r="D46" s="11" t="s">
        <v>191</v>
      </c>
      <c r="E46" s="22">
        <v>3378</v>
      </c>
      <c r="F46" s="71" t="s">
        <v>751</v>
      </c>
      <c r="G46" s="11" t="s">
        <v>81</v>
      </c>
      <c r="H46" s="95" t="s">
        <v>650</v>
      </c>
      <c r="I46" s="95" t="s">
        <v>155</v>
      </c>
      <c r="J46" s="122" t="s">
        <v>190</v>
      </c>
      <c r="K46" s="79">
        <v>196.9</v>
      </c>
      <c r="L46" s="134">
        <v>196900000</v>
      </c>
      <c r="M46" s="134">
        <v>20639566391.504</v>
      </c>
      <c r="N46" s="134">
        <v>169544956.5</v>
      </c>
      <c r="O46" s="51">
        <v>7500</v>
      </c>
      <c r="P46" s="51">
        <f t="shared" si="0"/>
        <v>50</v>
      </c>
      <c r="Q46" s="51"/>
      <c r="R46" s="51"/>
      <c r="S46" s="51"/>
      <c r="T46" s="51"/>
      <c r="U46" s="51"/>
      <c r="V46" s="51"/>
      <c r="W46" s="9" t="s">
        <v>68</v>
      </c>
      <c r="X46" s="9" t="s">
        <v>63</v>
      </c>
      <c r="Y46" s="9" t="s">
        <v>307</v>
      </c>
      <c r="Z46" s="88" t="s">
        <v>740</v>
      </c>
      <c r="AA46" s="9"/>
      <c r="AB46" s="9" t="s">
        <v>301</v>
      </c>
      <c r="AC46" s="9" t="s">
        <v>189</v>
      </c>
      <c r="AD46" s="9" t="s">
        <v>278</v>
      </c>
      <c r="AE46" s="8" t="s">
        <v>117</v>
      </c>
      <c r="AF46" s="39"/>
      <c r="AG46" s="8"/>
    </row>
    <row r="47" spans="1:33" ht="51">
      <c r="A47" s="16">
        <v>77</v>
      </c>
      <c r="B47" s="16">
        <v>47</v>
      </c>
      <c r="C47" s="10" t="s">
        <v>189</v>
      </c>
      <c r="D47" s="11" t="s">
        <v>191</v>
      </c>
      <c r="E47" s="22">
        <v>3574</v>
      </c>
      <c r="F47" s="71" t="s">
        <v>658</v>
      </c>
      <c r="G47" s="11" t="s">
        <v>81</v>
      </c>
      <c r="H47" s="95" t="s">
        <v>656</v>
      </c>
      <c r="I47" s="95" t="s">
        <v>657</v>
      </c>
      <c r="J47" s="122" t="s">
        <v>190</v>
      </c>
      <c r="K47" s="79">
        <v>180</v>
      </c>
      <c r="L47" s="134">
        <v>180000000</v>
      </c>
      <c r="M47" s="134">
        <v>21912311797.2</v>
      </c>
      <c r="N47" s="134">
        <v>180000000</v>
      </c>
      <c r="O47" s="51"/>
      <c r="P47" s="51">
        <f t="shared" si="0"/>
        <v>0</v>
      </c>
      <c r="Q47" s="94">
        <v>165083.59</v>
      </c>
      <c r="R47" s="94" t="s">
        <v>723</v>
      </c>
      <c r="S47" s="94">
        <f>SUM(Q47:R47)</f>
        <v>165083.59</v>
      </c>
      <c r="T47" s="68">
        <v>26528913.123</v>
      </c>
      <c r="U47" s="68" t="s">
        <v>723</v>
      </c>
      <c r="V47" s="221">
        <f>SUM(T47:U47)</f>
        <v>26528913.123</v>
      </c>
      <c r="W47" s="9" t="s">
        <v>68</v>
      </c>
      <c r="X47" s="9" t="s">
        <v>63</v>
      </c>
      <c r="Y47" s="9" t="s">
        <v>307</v>
      </c>
      <c r="Z47" s="88" t="s">
        <v>740</v>
      </c>
      <c r="AA47" s="9"/>
      <c r="AB47" s="9" t="s">
        <v>301</v>
      </c>
      <c r="AC47" s="9" t="s">
        <v>189</v>
      </c>
      <c r="AD47" s="9" t="s">
        <v>278</v>
      </c>
      <c r="AE47" s="8" t="s">
        <v>117</v>
      </c>
      <c r="AF47" s="39"/>
      <c r="AG47" s="8"/>
    </row>
    <row r="48" spans="1:33" ht="38.25">
      <c r="A48" s="16">
        <v>82</v>
      </c>
      <c r="B48" s="16">
        <v>57</v>
      </c>
      <c r="C48" s="10" t="s">
        <v>189</v>
      </c>
      <c r="D48" s="11" t="s">
        <v>191</v>
      </c>
      <c r="E48" s="22">
        <v>3395</v>
      </c>
      <c r="F48" s="96" t="s">
        <v>963</v>
      </c>
      <c r="G48" s="250" t="s">
        <v>81</v>
      </c>
      <c r="H48" s="279" t="s">
        <v>643</v>
      </c>
      <c r="I48" s="279" t="s">
        <v>348</v>
      </c>
      <c r="J48" s="122" t="s">
        <v>190</v>
      </c>
      <c r="K48" s="134">
        <v>100000000</v>
      </c>
      <c r="L48" s="134">
        <v>100000000</v>
      </c>
      <c r="M48" s="134">
        <v>8043152163.82</v>
      </c>
      <c r="N48" s="134">
        <v>66070956.04</v>
      </c>
      <c r="O48" s="51">
        <v>4000</v>
      </c>
      <c r="P48" s="51">
        <f t="shared" si="0"/>
        <v>26.666666666666668</v>
      </c>
      <c r="Q48" s="94" t="s">
        <v>723</v>
      </c>
      <c r="R48" s="94">
        <v>814701.89</v>
      </c>
      <c r="S48" s="94">
        <f>SUM(Q48:R48)</f>
        <v>814701.89</v>
      </c>
      <c r="T48" s="68" t="s">
        <v>723</v>
      </c>
      <c r="U48" s="68">
        <v>128739988.227</v>
      </c>
      <c r="V48" s="221">
        <f>SUM(T48:U48)</f>
        <v>128739988.227</v>
      </c>
      <c r="W48" s="9" t="s">
        <v>68</v>
      </c>
      <c r="X48" s="9" t="s">
        <v>63</v>
      </c>
      <c r="Y48" s="9" t="s">
        <v>307</v>
      </c>
      <c r="Z48" s="71" t="s">
        <v>743</v>
      </c>
      <c r="AA48" s="9"/>
      <c r="AB48" s="9" t="s">
        <v>301</v>
      </c>
      <c r="AC48" s="9" t="s">
        <v>189</v>
      </c>
      <c r="AD48" s="9" t="s">
        <v>278</v>
      </c>
      <c r="AE48" s="8" t="s">
        <v>117</v>
      </c>
      <c r="AF48" s="39"/>
      <c r="AG48" s="8"/>
    </row>
    <row r="49" spans="1:33" ht="51">
      <c r="A49" s="16">
        <v>250</v>
      </c>
      <c r="B49" s="16">
        <v>101</v>
      </c>
      <c r="C49" s="10" t="s">
        <v>189</v>
      </c>
      <c r="D49" s="11" t="s">
        <v>191</v>
      </c>
      <c r="E49" s="42"/>
      <c r="F49" s="71" t="s">
        <v>612</v>
      </c>
      <c r="G49" s="11" t="s">
        <v>81</v>
      </c>
      <c r="H49" s="37"/>
      <c r="I49" s="37"/>
      <c r="J49" s="117"/>
      <c r="K49" s="75"/>
      <c r="L49" s="75"/>
      <c r="M49" s="75"/>
      <c r="N49" s="75"/>
      <c r="O49" s="51">
        <v>500</v>
      </c>
      <c r="P49" s="51">
        <f t="shared" si="0"/>
        <v>3.3333333333333335</v>
      </c>
      <c r="Q49" s="51"/>
      <c r="R49" s="51"/>
      <c r="S49" s="51"/>
      <c r="T49" s="51"/>
      <c r="U49" s="51"/>
      <c r="V49" s="51"/>
      <c r="W49" s="9" t="s">
        <v>68</v>
      </c>
      <c r="X49" s="9" t="s">
        <v>63</v>
      </c>
      <c r="Y49" s="9" t="s">
        <v>307</v>
      </c>
      <c r="Z49" s="9" t="s">
        <v>740</v>
      </c>
      <c r="AA49" s="9" t="s">
        <v>301</v>
      </c>
      <c r="AB49" s="9" t="s">
        <v>301</v>
      </c>
      <c r="AC49" s="9" t="s">
        <v>147</v>
      </c>
      <c r="AD49" s="88" t="s">
        <v>278</v>
      </c>
      <c r="AE49" s="8" t="s">
        <v>117</v>
      </c>
      <c r="AF49" s="8"/>
      <c r="AG49" s="8"/>
    </row>
    <row r="50" spans="1:33" ht="51">
      <c r="A50" s="16">
        <v>97</v>
      </c>
      <c r="B50" s="16">
        <v>63</v>
      </c>
      <c r="C50" s="10" t="s">
        <v>86</v>
      </c>
      <c r="D50" s="11" t="s">
        <v>191</v>
      </c>
      <c r="E50" s="22"/>
      <c r="F50" s="11" t="s">
        <v>413</v>
      </c>
      <c r="G50" s="11" t="s">
        <v>81</v>
      </c>
      <c r="H50" s="37"/>
      <c r="I50" s="37"/>
      <c r="J50" s="197"/>
      <c r="L50" s="58"/>
      <c r="M50" s="58"/>
      <c r="N50" s="58"/>
      <c r="O50" s="51">
        <v>500</v>
      </c>
      <c r="P50" s="51">
        <f t="shared" si="0"/>
        <v>3.3333333333333335</v>
      </c>
      <c r="Q50" s="51"/>
      <c r="R50" s="51"/>
      <c r="S50" s="51"/>
      <c r="T50" s="51"/>
      <c r="U50" s="51"/>
      <c r="V50" s="51"/>
      <c r="W50" s="13" t="s">
        <v>68</v>
      </c>
      <c r="X50" s="9" t="s">
        <v>63</v>
      </c>
      <c r="Y50" s="9" t="s">
        <v>307</v>
      </c>
      <c r="Z50" s="88" t="s">
        <v>740</v>
      </c>
      <c r="AA50" s="9" t="s">
        <v>301</v>
      </c>
      <c r="AB50" s="9" t="s">
        <v>301</v>
      </c>
      <c r="AC50" s="9" t="s">
        <v>86</v>
      </c>
      <c r="AD50" s="9" t="s">
        <v>279</v>
      </c>
      <c r="AE50" s="8" t="s">
        <v>117</v>
      </c>
      <c r="AF50" s="8"/>
      <c r="AG50" s="8"/>
    </row>
    <row r="51" spans="1:33" ht="38.25">
      <c r="A51" s="16"/>
      <c r="B51" s="16">
        <v>59</v>
      </c>
      <c r="C51" s="44" t="s">
        <v>86</v>
      </c>
      <c r="D51" s="11" t="s">
        <v>191</v>
      </c>
      <c r="E51" s="42" t="s">
        <v>992</v>
      </c>
      <c r="F51" s="96" t="s">
        <v>496</v>
      </c>
      <c r="G51" s="141" t="s">
        <v>81</v>
      </c>
      <c r="H51" s="139" t="s">
        <v>331</v>
      </c>
      <c r="I51" s="139" t="s">
        <v>332</v>
      </c>
      <c r="J51" s="197" t="s">
        <v>190</v>
      </c>
      <c r="K51" s="94">
        <v>164400706.78</v>
      </c>
      <c r="L51" s="193">
        <v>164400706.78</v>
      </c>
      <c r="M51" s="58"/>
      <c r="N51" s="58"/>
      <c r="O51" s="51"/>
      <c r="P51" s="51"/>
      <c r="Q51" s="94">
        <v>6194779.05</v>
      </c>
      <c r="R51" s="94">
        <v>3405318.87</v>
      </c>
      <c r="S51" s="94">
        <f>SUM(Q51:R51)</f>
        <v>9600097.92</v>
      </c>
      <c r="T51" s="68">
        <v>998908184.256</v>
      </c>
      <c r="U51" s="68">
        <v>537869898.223</v>
      </c>
      <c r="V51" s="221">
        <f>SUM(T51:U51)</f>
        <v>1536778082.479</v>
      </c>
      <c r="W51" s="13" t="s">
        <v>68</v>
      </c>
      <c r="X51" s="9" t="s">
        <v>63</v>
      </c>
      <c r="Y51" s="9"/>
      <c r="Z51" s="88"/>
      <c r="AA51" s="9"/>
      <c r="AB51" s="9"/>
      <c r="AC51" s="9"/>
      <c r="AD51" s="9" t="s">
        <v>279</v>
      </c>
      <c r="AE51" s="8" t="s">
        <v>117</v>
      </c>
      <c r="AF51" s="8"/>
      <c r="AG51" s="8"/>
    </row>
    <row r="52" spans="1:33" ht="51">
      <c r="A52" s="16">
        <v>99</v>
      </c>
      <c r="B52" s="16">
        <v>59</v>
      </c>
      <c r="C52" s="44" t="s">
        <v>86</v>
      </c>
      <c r="D52" s="11" t="s">
        <v>191</v>
      </c>
      <c r="E52" s="42" t="s">
        <v>495</v>
      </c>
      <c r="F52" s="71" t="s">
        <v>496</v>
      </c>
      <c r="G52" s="8" t="s">
        <v>81</v>
      </c>
      <c r="H52" s="37" t="s">
        <v>331</v>
      </c>
      <c r="I52" s="37" t="s">
        <v>332</v>
      </c>
      <c r="J52" s="9" t="s">
        <v>190</v>
      </c>
      <c r="K52" s="79">
        <v>966.19</v>
      </c>
      <c r="L52" s="226">
        <v>966193365</v>
      </c>
      <c r="M52" s="134">
        <v>64973090042.624</v>
      </c>
      <c r="N52" s="134">
        <v>533725346.55</v>
      </c>
      <c r="O52" s="51">
        <v>23000</v>
      </c>
      <c r="P52" s="51">
        <f>O52/150</f>
        <v>153.33333333333334</v>
      </c>
      <c r="Q52" s="94">
        <v>43363453.35</v>
      </c>
      <c r="R52" s="94">
        <v>23837232.08</v>
      </c>
      <c r="S52" s="94">
        <f>SUM(Q52:R52)</f>
        <v>67200685.43</v>
      </c>
      <c r="T52" s="68">
        <v>6992357289.791</v>
      </c>
      <c r="U52" s="68">
        <v>3765089285.982</v>
      </c>
      <c r="V52" s="221">
        <f>SUM(T52:U52)</f>
        <v>10757446575.773</v>
      </c>
      <c r="W52" s="9" t="s">
        <v>68</v>
      </c>
      <c r="X52" s="9" t="s">
        <v>63</v>
      </c>
      <c r="Y52" s="9" t="s">
        <v>307</v>
      </c>
      <c r="Z52" s="88" t="s">
        <v>740</v>
      </c>
      <c r="AA52" s="9" t="s">
        <v>301</v>
      </c>
      <c r="AB52" s="9" t="s">
        <v>301</v>
      </c>
      <c r="AC52" s="9" t="s">
        <v>86</v>
      </c>
      <c r="AD52" s="9" t="s">
        <v>279</v>
      </c>
      <c r="AE52" s="8" t="s">
        <v>117</v>
      </c>
      <c r="AF52" s="8"/>
      <c r="AG52" s="8"/>
    </row>
    <row r="53" spans="1:33" ht="38.25">
      <c r="A53" s="16"/>
      <c r="B53" s="16">
        <v>81</v>
      </c>
      <c r="C53" s="44" t="s">
        <v>86</v>
      </c>
      <c r="D53" s="11" t="s">
        <v>191</v>
      </c>
      <c r="E53" s="42" t="s">
        <v>1057</v>
      </c>
      <c r="F53" s="71" t="s">
        <v>1058</v>
      </c>
      <c r="G53" s="8" t="s">
        <v>81</v>
      </c>
      <c r="H53" s="95" t="s">
        <v>331</v>
      </c>
      <c r="I53" s="95" t="s">
        <v>332</v>
      </c>
      <c r="J53" s="9" t="s">
        <v>190</v>
      </c>
      <c r="K53" s="79">
        <v>1790.11</v>
      </c>
      <c r="L53" s="226"/>
      <c r="M53" s="134"/>
      <c r="N53" s="134"/>
      <c r="O53" s="51"/>
      <c r="P53" s="51"/>
      <c r="Q53" s="94" t="s">
        <v>723</v>
      </c>
      <c r="R53" s="94">
        <v>59674946.17</v>
      </c>
      <c r="S53" s="94">
        <f>SUM(Q53:R53)</f>
        <v>59674946.17</v>
      </c>
      <c r="T53" s="68" t="s">
        <v>723</v>
      </c>
      <c r="U53" s="68">
        <v>9580811414.691</v>
      </c>
      <c r="V53" s="221">
        <f>SUM(T53:U53)</f>
        <v>9580811414.691</v>
      </c>
      <c r="W53" s="9" t="s">
        <v>68</v>
      </c>
      <c r="X53" s="9" t="s">
        <v>63</v>
      </c>
      <c r="Y53" s="9"/>
      <c r="Z53" s="88"/>
      <c r="AA53" s="9"/>
      <c r="AB53" s="9"/>
      <c r="AC53" s="9"/>
      <c r="AD53" s="9" t="s">
        <v>279</v>
      </c>
      <c r="AE53" s="8" t="s">
        <v>117</v>
      </c>
      <c r="AF53" s="8"/>
      <c r="AG53" s="8"/>
    </row>
    <row r="54" spans="1:33" ht="51">
      <c r="A54" s="16">
        <v>100</v>
      </c>
      <c r="B54" s="16">
        <v>81</v>
      </c>
      <c r="C54" s="44" t="s">
        <v>86</v>
      </c>
      <c r="D54" s="11" t="s">
        <v>191</v>
      </c>
      <c r="E54" s="42" t="s">
        <v>330</v>
      </c>
      <c r="F54" s="44" t="s">
        <v>965</v>
      </c>
      <c r="G54" s="8" t="s">
        <v>81</v>
      </c>
      <c r="H54" s="37" t="s">
        <v>331</v>
      </c>
      <c r="I54" s="37" t="s">
        <v>332</v>
      </c>
      <c r="J54" s="118" t="s">
        <v>205</v>
      </c>
      <c r="K54" s="11">
        <v>4800</v>
      </c>
      <c r="L54" s="56">
        <v>696.39</v>
      </c>
      <c r="M54" s="56"/>
      <c r="N54" s="56"/>
      <c r="O54" s="51">
        <v>18000</v>
      </c>
      <c r="P54" s="51">
        <f>O54/150</f>
        <v>120</v>
      </c>
      <c r="Q54" s="51"/>
      <c r="R54" s="51"/>
      <c r="S54" s="51"/>
      <c r="T54" s="51"/>
      <c r="U54" s="51"/>
      <c r="V54" s="51"/>
      <c r="W54" s="9" t="s">
        <v>68</v>
      </c>
      <c r="X54" s="9" t="s">
        <v>63</v>
      </c>
      <c r="Y54" s="9" t="s">
        <v>307</v>
      </c>
      <c r="Z54" s="88" t="s">
        <v>740</v>
      </c>
      <c r="AA54" s="9" t="s">
        <v>301</v>
      </c>
      <c r="AB54" s="9" t="s">
        <v>301</v>
      </c>
      <c r="AC54" s="9" t="s">
        <v>86</v>
      </c>
      <c r="AD54" s="9" t="s">
        <v>279</v>
      </c>
      <c r="AE54" s="8" t="s">
        <v>117</v>
      </c>
      <c r="AF54" s="8"/>
      <c r="AG54" s="8"/>
    </row>
    <row r="55" spans="1:33" ht="38.25">
      <c r="A55" s="16"/>
      <c r="B55" s="16">
        <v>81</v>
      </c>
      <c r="C55" s="44" t="s">
        <v>86</v>
      </c>
      <c r="D55" s="11" t="s">
        <v>191</v>
      </c>
      <c r="E55" s="71" t="s">
        <v>1055</v>
      </c>
      <c r="F55" s="71" t="s">
        <v>1056</v>
      </c>
      <c r="G55" s="8" t="s">
        <v>81</v>
      </c>
      <c r="H55" s="95" t="s">
        <v>331</v>
      </c>
      <c r="I55" s="95" t="s">
        <v>332</v>
      </c>
      <c r="J55" s="117" t="s">
        <v>190</v>
      </c>
      <c r="K55" s="79">
        <v>361.22</v>
      </c>
      <c r="L55" s="56"/>
      <c r="M55" s="56"/>
      <c r="N55" s="56"/>
      <c r="O55" s="51"/>
      <c r="P55" s="51"/>
      <c r="Q55" s="94" t="s">
        <v>723</v>
      </c>
      <c r="R55" s="94">
        <v>8524992.31</v>
      </c>
      <c r="S55" s="94">
        <f>SUM(Q55:R55)</f>
        <v>8524992.31</v>
      </c>
      <c r="T55" s="68" t="s">
        <v>723</v>
      </c>
      <c r="U55" s="68">
        <v>1368687344.956</v>
      </c>
      <c r="V55" s="221">
        <f>SUM(T55:U55)</f>
        <v>1368687344.956</v>
      </c>
      <c r="W55" s="9" t="s">
        <v>68</v>
      </c>
      <c r="X55" s="9" t="s">
        <v>63</v>
      </c>
      <c r="Y55" s="9"/>
      <c r="Z55" s="88"/>
      <c r="AA55" s="9"/>
      <c r="AB55" s="9"/>
      <c r="AC55" s="9"/>
      <c r="AD55" s="9" t="s">
        <v>279</v>
      </c>
      <c r="AE55" s="8" t="s">
        <v>117</v>
      </c>
      <c r="AF55" s="8"/>
      <c r="AG55" s="8"/>
    </row>
    <row r="56" spans="1:33" ht="51">
      <c r="A56" s="16">
        <v>266</v>
      </c>
      <c r="B56" s="16">
        <v>86</v>
      </c>
      <c r="C56" s="10" t="s">
        <v>89</v>
      </c>
      <c r="D56" s="11" t="s">
        <v>191</v>
      </c>
      <c r="E56" s="22" t="s">
        <v>207</v>
      </c>
      <c r="F56" s="11" t="s">
        <v>179</v>
      </c>
      <c r="G56" s="11" t="s">
        <v>81</v>
      </c>
      <c r="H56" s="37" t="s">
        <v>80</v>
      </c>
      <c r="I56" s="37" t="s">
        <v>143</v>
      </c>
      <c r="J56" s="117" t="s">
        <v>76</v>
      </c>
      <c r="K56" s="12">
        <v>15492</v>
      </c>
      <c r="L56" s="94">
        <v>140906816.75011533</v>
      </c>
      <c r="M56" s="134">
        <v>12121512615.982</v>
      </c>
      <c r="N56" s="134">
        <v>99572892.677</v>
      </c>
      <c r="O56" s="51">
        <v>1339.936</v>
      </c>
      <c r="P56" s="51">
        <f aca="true" t="shared" si="1" ref="P56:P69">O56/150</f>
        <v>8.932906666666666</v>
      </c>
      <c r="Q56" s="94">
        <v>2492860.242</v>
      </c>
      <c r="R56" s="94">
        <v>3128280.462</v>
      </c>
      <c r="S56" s="94">
        <f>SUM(Q56:R56)</f>
        <v>5621140.704</v>
      </c>
      <c r="T56" s="68">
        <v>382862690.468</v>
      </c>
      <c r="U56" s="68">
        <v>482085564.638</v>
      </c>
      <c r="V56" s="221">
        <f>SUM(T56:U56)</f>
        <v>864948255.106</v>
      </c>
      <c r="W56" s="9" t="s">
        <v>68</v>
      </c>
      <c r="X56" s="9" t="s">
        <v>63</v>
      </c>
      <c r="Y56" s="9" t="s">
        <v>307</v>
      </c>
      <c r="Z56" s="9" t="s">
        <v>740</v>
      </c>
      <c r="AA56" s="9" t="s">
        <v>301</v>
      </c>
      <c r="AB56" s="9" t="s">
        <v>301</v>
      </c>
      <c r="AC56" s="9" t="s">
        <v>89</v>
      </c>
      <c r="AD56" s="9" t="s">
        <v>279</v>
      </c>
      <c r="AE56" s="8" t="s">
        <v>117</v>
      </c>
      <c r="AF56" s="29"/>
      <c r="AG56" s="8"/>
    </row>
    <row r="57" spans="1:33" ht="51">
      <c r="A57" s="16">
        <v>277</v>
      </c>
      <c r="B57" s="16">
        <v>100</v>
      </c>
      <c r="C57" s="10" t="s">
        <v>90</v>
      </c>
      <c r="D57" s="11" t="s">
        <v>191</v>
      </c>
      <c r="E57" s="42" t="s">
        <v>163</v>
      </c>
      <c r="F57" s="41" t="s">
        <v>162</v>
      </c>
      <c r="G57" s="8" t="s">
        <v>81</v>
      </c>
      <c r="H57" s="136" t="s">
        <v>987</v>
      </c>
      <c r="I57" s="37" t="s">
        <v>986</v>
      </c>
      <c r="J57" s="122" t="s">
        <v>190</v>
      </c>
      <c r="K57" s="40">
        <v>78</v>
      </c>
      <c r="L57" s="40">
        <v>78</v>
      </c>
      <c r="M57" s="14"/>
      <c r="N57" s="14"/>
      <c r="O57" s="51">
        <v>90</v>
      </c>
      <c r="P57" s="51">
        <f t="shared" si="1"/>
        <v>0.6</v>
      </c>
      <c r="Q57" s="51"/>
      <c r="R57" s="51"/>
      <c r="S57" s="51"/>
      <c r="T57" s="51"/>
      <c r="U57" s="51"/>
      <c r="V57" s="51"/>
      <c r="W57" s="9" t="s">
        <v>68</v>
      </c>
      <c r="X57" s="9" t="s">
        <v>63</v>
      </c>
      <c r="Y57" s="9" t="s">
        <v>307</v>
      </c>
      <c r="Z57" s="9" t="s">
        <v>740</v>
      </c>
      <c r="AA57" s="9" t="s">
        <v>301</v>
      </c>
      <c r="AB57" s="9" t="s">
        <v>301</v>
      </c>
      <c r="AC57" s="9" t="s">
        <v>176</v>
      </c>
      <c r="AD57" s="9" t="s">
        <v>279</v>
      </c>
      <c r="AE57" s="8" t="s">
        <v>117</v>
      </c>
      <c r="AF57" s="8"/>
      <c r="AG57" s="8"/>
    </row>
    <row r="58" spans="1:33" ht="38.25">
      <c r="A58" s="16">
        <v>174</v>
      </c>
      <c r="B58" s="16">
        <v>630</v>
      </c>
      <c r="C58" s="10" t="s">
        <v>88</v>
      </c>
      <c r="D58" s="11" t="s">
        <v>188</v>
      </c>
      <c r="E58" s="32" t="s">
        <v>766</v>
      </c>
      <c r="F58" s="71" t="s">
        <v>767</v>
      </c>
      <c r="G58" s="11" t="s">
        <v>319</v>
      </c>
      <c r="H58" s="95" t="s">
        <v>727</v>
      </c>
      <c r="I58" s="95" t="s">
        <v>768</v>
      </c>
      <c r="J58" s="125" t="s">
        <v>204</v>
      </c>
      <c r="K58" s="79">
        <v>10</v>
      </c>
      <c r="L58" s="94">
        <v>11451999.995602433</v>
      </c>
      <c r="M58" s="134">
        <v>1311563588.358</v>
      </c>
      <c r="N58" s="134">
        <v>10773917.791</v>
      </c>
      <c r="O58" s="51">
        <v>188.714</v>
      </c>
      <c r="P58" s="51">
        <f t="shared" si="1"/>
        <v>1.2580933333333333</v>
      </c>
      <c r="Q58" s="51"/>
      <c r="R58" s="51"/>
      <c r="S58" s="51"/>
      <c r="T58" s="51"/>
      <c r="U58" s="51"/>
      <c r="V58" s="51"/>
      <c r="W58" s="9" t="s">
        <v>68</v>
      </c>
      <c r="X58" s="9" t="s">
        <v>63</v>
      </c>
      <c r="Y58" s="9" t="s">
        <v>307</v>
      </c>
      <c r="Z58" s="9"/>
      <c r="AA58" s="9"/>
      <c r="AB58" s="9" t="s">
        <v>300</v>
      </c>
      <c r="AC58" s="9" t="s">
        <v>222</v>
      </c>
      <c r="AD58" s="88" t="s">
        <v>279</v>
      </c>
      <c r="AE58" s="8" t="s">
        <v>117</v>
      </c>
      <c r="AF58" s="8"/>
      <c r="AG58" s="8"/>
    </row>
    <row r="59" spans="1:33" ht="38.25">
      <c r="A59" s="16">
        <v>218</v>
      </c>
      <c r="B59" s="16">
        <v>631</v>
      </c>
      <c r="C59" s="10" t="s">
        <v>194</v>
      </c>
      <c r="D59" s="11" t="s">
        <v>191</v>
      </c>
      <c r="E59" s="42" t="s">
        <v>464</v>
      </c>
      <c r="F59" s="41" t="s">
        <v>605</v>
      </c>
      <c r="G59" s="11" t="s">
        <v>319</v>
      </c>
      <c r="H59" s="37" t="s">
        <v>367</v>
      </c>
      <c r="I59" s="37" t="s">
        <v>137</v>
      </c>
      <c r="J59" s="120" t="s">
        <v>195</v>
      </c>
      <c r="K59" s="40">
        <v>36.1</v>
      </c>
      <c r="L59" s="94">
        <v>50207519.08083913</v>
      </c>
      <c r="M59" s="134">
        <v>4726046100.404</v>
      </c>
      <c r="N59" s="134">
        <v>38822389.255</v>
      </c>
      <c r="O59" s="51">
        <v>1500</v>
      </c>
      <c r="P59" s="51">
        <f t="shared" si="1"/>
        <v>10</v>
      </c>
      <c r="Q59" s="94">
        <v>6977194.63</v>
      </c>
      <c r="R59" s="94" t="s">
        <v>723</v>
      </c>
      <c r="S59" s="94">
        <f>SUM(Q59:R59)</f>
        <v>6977194.63</v>
      </c>
      <c r="T59" s="68">
        <v>1116870467.954</v>
      </c>
      <c r="U59" s="68" t="s">
        <v>723</v>
      </c>
      <c r="V59" s="221">
        <f>SUM(T59:U59)</f>
        <v>1116870467.954</v>
      </c>
      <c r="W59" s="9" t="s">
        <v>68</v>
      </c>
      <c r="X59" s="9" t="s">
        <v>63</v>
      </c>
      <c r="Y59" s="9" t="s">
        <v>307</v>
      </c>
      <c r="Z59" s="9" t="s">
        <v>747</v>
      </c>
      <c r="AA59" s="9" t="s">
        <v>300</v>
      </c>
      <c r="AB59" s="9" t="s">
        <v>300</v>
      </c>
      <c r="AC59" s="9" t="s">
        <v>571</v>
      </c>
      <c r="AD59" s="88" t="s">
        <v>278</v>
      </c>
      <c r="AE59" s="8" t="s">
        <v>117</v>
      </c>
      <c r="AF59" s="8"/>
      <c r="AG59" s="8"/>
    </row>
    <row r="60" spans="1:33" s="90" customFormat="1" ht="51">
      <c r="A60" s="16"/>
      <c r="B60" s="16">
        <v>664</v>
      </c>
      <c r="C60" s="10" t="s">
        <v>89</v>
      </c>
      <c r="D60" s="11" t="s">
        <v>188</v>
      </c>
      <c r="E60" s="22"/>
      <c r="F60" s="71" t="s">
        <v>850</v>
      </c>
      <c r="G60" s="11" t="s">
        <v>319</v>
      </c>
      <c r="H60" s="37"/>
      <c r="I60" s="37"/>
      <c r="J60" s="126"/>
      <c r="K60" s="78"/>
      <c r="L60" s="134"/>
      <c r="M60" s="134"/>
      <c r="N60" s="134"/>
      <c r="O60" s="51">
        <v>400</v>
      </c>
      <c r="P60" s="51">
        <f t="shared" si="1"/>
        <v>2.6666666666666665</v>
      </c>
      <c r="Q60" s="51"/>
      <c r="R60" s="51"/>
      <c r="S60" s="51"/>
      <c r="T60" s="51"/>
      <c r="U60" s="51"/>
      <c r="V60" s="51"/>
      <c r="W60" s="9" t="s">
        <v>68</v>
      </c>
      <c r="X60" s="9" t="s">
        <v>63</v>
      </c>
      <c r="Y60" s="9" t="s">
        <v>307</v>
      </c>
      <c r="Z60" s="105"/>
      <c r="AA60" s="9" t="s">
        <v>300</v>
      </c>
      <c r="AB60" s="9" t="s">
        <v>300</v>
      </c>
      <c r="AC60" s="9" t="s">
        <v>89</v>
      </c>
      <c r="AD60" s="9" t="s">
        <v>279</v>
      </c>
      <c r="AE60" s="8" t="s">
        <v>117</v>
      </c>
      <c r="AF60" s="8" t="s">
        <v>851</v>
      </c>
      <c r="AG60" s="8"/>
    </row>
    <row r="61" spans="1:33" ht="38.25">
      <c r="A61" s="16"/>
      <c r="B61" s="16">
        <v>633</v>
      </c>
      <c r="C61" s="10" t="s">
        <v>92</v>
      </c>
      <c r="D61" s="11" t="s">
        <v>188</v>
      </c>
      <c r="E61" s="36" t="s">
        <v>390</v>
      </c>
      <c r="F61" s="11" t="s">
        <v>317</v>
      </c>
      <c r="G61" s="11" t="s">
        <v>319</v>
      </c>
      <c r="H61" s="37"/>
      <c r="I61" s="37"/>
      <c r="J61" s="130"/>
      <c r="K61" s="251"/>
      <c r="L61" s="94"/>
      <c r="M61" s="134"/>
      <c r="N61" s="134"/>
      <c r="O61" s="51">
        <v>500</v>
      </c>
      <c r="P61" s="51">
        <f t="shared" si="1"/>
        <v>3.3333333333333335</v>
      </c>
      <c r="Q61" s="51"/>
      <c r="R61" s="51"/>
      <c r="S61" s="51"/>
      <c r="T61" s="51"/>
      <c r="U61" s="51"/>
      <c r="V61" s="51"/>
      <c r="W61" s="9" t="s">
        <v>68</v>
      </c>
      <c r="X61" s="9" t="s">
        <v>63</v>
      </c>
      <c r="Y61" s="9" t="s">
        <v>307</v>
      </c>
      <c r="Z61" s="9"/>
      <c r="AA61" s="9" t="s">
        <v>302</v>
      </c>
      <c r="AB61" s="9" t="s">
        <v>300</v>
      </c>
      <c r="AC61" s="9"/>
      <c r="AD61" s="9" t="s">
        <v>279</v>
      </c>
      <c r="AE61" s="8" t="s">
        <v>117</v>
      </c>
      <c r="AF61" s="8"/>
      <c r="AG61" s="8"/>
    </row>
    <row r="62" spans="1:33" ht="38.25">
      <c r="A62" s="16">
        <v>342</v>
      </c>
      <c r="B62" s="16">
        <v>637</v>
      </c>
      <c r="C62" s="10" t="s">
        <v>202</v>
      </c>
      <c r="D62" s="11" t="s">
        <v>188</v>
      </c>
      <c r="E62" s="22" t="s">
        <v>778</v>
      </c>
      <c r="F62" s="43" t="s">
        <v>415</v>
      </c>
      <c r="G62" s="11" t="s">
        <v>319</v>
      </c>
      <c r="H62" s="95" t="s">
        <v>779</v>
      </c>
      <c r="I62" s="95" t="s">
        <v>780</v>
      </c>
      <c r="J62" s="117" t="s">
        <v>190</v>
      </c>
      <c r="K62" s="79">
        <v>7.25</v>
      </c>
      <c r="L62" s="79">
        <v>7.25</v>
      </c>
      <c r="M62" s="64"/>
      <c r="N62" s="64"/>
      <c r="O62" s="51">
        <v>114.457</v>
      </c>
      <c r="P62" s="51">
        <f t="shared" si="1"/>
        <v>0.7630466666666667</v>
      </c>
      <c r="Q62" s="51"/>
      <c r="R62" s="51"/>
      <c r="S62" s="51"/>
      <c r="T62" s="51"/>
      <c r="U62" s="51"/>
      <c r="V62" s="51"/>
      <c r="W62" s="9" t="s">
        <v>44</v>
      </c>
      <c r="X62" s="9" t="s">
        <v>63</v>
      </c>
      <c r="Y62" s="9" t="s">
        <v>307</v>
      </c>
      <c r="Z62" s="105" t="s">
        <v>747</v>
      </c>
      <c r="AA62" s="9" t="s">
        <v>300</v>
      </c>
      <c r="AB62" s="9" t="s">
        <v>300</v>
      </c>
      <c r="AC62" s="9" t="s">
        <v>222</v>
      </c>
      <c r="AD62" s="88" t="s">
        <v>279</v>
      </c>
      <c r="AE62" s="8" t="s">
        <v>117</v>
      </c>
      <c r="AF62" s="8"/>
      <c r="AG62" s="8"/>
    </row>
    <row r="63" spans="1:33" ht="63.75">
      <c r="A63" s="16">
        <v>343</v>
      </c>
      <c r="B63" s="16">
        <v>662</v>
      </c>
      <c r="C63" s="10" t="s">
        <v>202</v>
      </c>
      <c r="D63" s="11" t="s">
        <v>188</v>
      </c>
      <c r="E63" s="22"/>
      <c r="F63" s="43" t="s">
        <v>570</v>
      </c>
      <c r="G63" s="250" t="s">
        <v>319</v>
      </c>
      <c r="H63" s="37"/>
      <c r="I63" s="37"/>
      <c r="J63" s="117"/>
      <c r="K63" s="64"/>
      <c r="L63" s="64"/>
      <c r="M63" s="64"/>
      <c r="N63" s="64"/>
      <c r="O63" s="51">
        <v>86.007</v>
      </c>
      <c r="P63" s="51">
        <f t="shared" si="1"/>
        <v>0.57338</v>
      </c>
      <c r="Q63" s="51"/>
      <c r="R63" s="51"/>
      <c r="S63" s="51"/>
      <c r="T63" s="51"/>
      <c r="U63" s="51"/>
      <c r="V63" s="51"/>
      <c r="W63" s="9" t="s">
        <v>44</v>
      </c>
      <c r="X63" s="9" t="s">
        <v>63</v>
      </c>
      <c r="Y63" s="9" t="s">
        <v>307</v>
      </c>
      <c r="Z63" s="105" t="s">
        <v>741</v>
      </c>
      <c r="AA63" s="9" t="s">
        <v>300</v>
      </c>
      <c r="AB63" s="9" t="s">
        <v>300</v>
      </c>
      <c r="AC63" s="9" t="s">
        <v>222</v>
      </c>
      <c r="AD63" s="88" t="s">
        <v>279</v>
      </c>
      <c r="AE63" s="8" t="s">
        <v>117</v>
      </c>
      <c r="AF63" s="8"/>
      <c r="AG63" s="8"/>
    </row>
    <row r="64" spans="1:33" ht="38.25">
      <c r="A64" s="16">
        <v>49</v>
      </c>
      <c r="B64" s="16">
        <v>876</v>
      </c>
      <c r="C64" s="10" t="s">
        <v>189</v>
      </c>
      <c r="D64" s="11" t="s">
        <v>191</v>
      </c>
      <c r="E64" s="22" t="s">
        <v>251</v>
      </c>
      <c r="F64" s="11" t="s">
        <v>33</v>
      </c>
      <c r="G64" s="11" t="s">
        <v>40</v>
      </c>
      <c r="H64" s="37" t="s">
        <v>252</v>
      </c>
      <c r="I64" s="37" t="s">
        <v>32</v>
      </c>
      <c r="J64" s="117" t="s">
        <v>190</v>
      </c>
      <c r="K64" s="9">
        <v>840</v>
      </c>
      <c r="L64" s="134">
        <v>840000000</v>
      </c>
      <c r="M64" s="134">
        <v>95585829479.129</v>
      </c>
      <c r="N64" s="134">
        <v>785195531.42</v>
      </c>
      <c r="O64" s="51">
        <v>9500</v>
      </c>
      <c r="P64" s="51">
        <f t="shared" si="1"/>
        <v>63.333333333333336</v>
      </c>
      <c r="Q64" s="51"/>
      <c r="R64" s="51"/>
      <c r="S64" s="51"/>
      <c r="T64" s="51"/>
      <c r="U64" s="51"/>
      <c r="V64" s="51"/>
      <c r="W64" s="13" t="s">
        <v>68</v>
      </c>
      <c r="X64" s="9" t="s">
        <v>63</v>
      </c>
      <c r="Y64" s="9" t="s">
        <v>307</v>
      </c>
      <c r="Z64" s="71" t="s">
        <v>743</v>
      </c>
      <c r="AA64" s="9" t="s">
        <v>301</v>
      </c>
      <c r="AB64" s="9" t="s">
        <v>301</v>
      </c>
      <c r="AC64" s="9" t="s">
        <v>189</v>
      </c>
      <c r="AD64" s="9" t="s">
        <v>278</v>
      </c>
      <c r="AE64" s="8" t="s">
        <v>117</v>
      </c>
      <c r="AF64" s="8"/>
      <c r="AG64" s="8" t="s">
        <v>314</v>
      </c>
    </row>
    <row r="65" spans="1:33" s="90" customFormat="1" ht="51">
      <c r="A65" s="16">
        <v>52</v>
      </c>
      <c r="B65" s="16">
        <v>875</v>
      </c>
      <c r="C65" s="10" t="s">
        <v>189</v>
      </c>
      <c r="D65" s="11" t="s">
        <v>191</v>
      </c>
      <c r="E65" s="42" t="s">
        <v>910</v>
      </c>
      <c r="F65" s="41" t="s">
        <v>417</v>
      </c>
      <c r="G65" s="11" t="s">
        <v>40</v>
      </c>
      <c r="H65" s="37"/>
      <c r="I65" s="37"/>
      <c r="J65" s="370"/>
      <c r="K65" s="40"/>
      <c r="L65" s="12"/>
      <c r="M65" s="12"/>
      <c r="N65" s="12"/>
      <c r="O65" s="51">
        <v>154</v>
      </c>
      <c r="P65" s="51">
        <f t="shared" si="1"/>
        <v>1.0266666666666666</v>
      </c>
      <c r="Q65" s="51"/>
      <c r="R65" s="51"/>
      <c r="S65" s="51"/>
      <c r="T65" s="51"/>
      <c r="U65" s="51"/>
      <c r="V65" s="51"/>
      <c r="W65" s="9" t="s">
        <v>68</v>
      </c>
      <c r="X65" s="9" t="s">
        <v>63</v>
      </c>
      <c r="Y65" s="9" t="s">
        <v>307</v>
      </c>
      <c r="Z65" s="71" t="s">
        <v>743</v>
      </c>
      <c r="AA65" s="9" t="s">
        <v>301</v>
      </c>
      <c r="AB65" s="9" t="s">
        <v>301</v>
      </c>
      <c r="AC65" s="9" t="s">
        <v>189</v>
      </c>
      <c r="AD65" s="9" t="s">
        <v>278</v>
      </c>
      <c r="AE65" s="8" t="s">
        <v>117</v>
      </c>
      <c r="AF65" s="8"/>
      <c r="AG65" s="8" t="s">
        <v>313</v>
      </c>
    </row>
    <row r="66" spans="1:33" ht="38.25">
      <c r="A66" s="16">
        <v>29</v>
      </c>
      <c r="B66" s="16">
        <v>850</v>
      </c>
      <c r="C66" s="10" t="s">
        <v>189</v>
      </c>
      <c r="D66" s="10" t="s">
        <v>191</v>
      </c>
      <c r="E66" s="22" t="s">
        <v>911</v>
      </c>
      <c r="F66" s="11" t="s">
        <v>126</v>
      </c>
      <c r="G66" s="11" t="s">
        <v>40</v>
      </c>
      <c r="H66" s="37"/>
      <c r="I66" s="37"/>
      <c r="J66" s="117"/>
      <c r="K66" s="40"/>
      <c r="L66" s="371"/>
      <c r="M66" s="58"/>
      <c r="N66" s="58"/>
      <c r="O66" s="51">
        <v>1050</v>
      </c>
      <c r="P66" s="51">
        <f t="shared" si="1"/>
        <v>7</v>
      </c>
      <c r="Q66" s="51"/>
      <c r="R66" s="51"/>
      <c r="S66" s="51"/>
      <c r="T66" s="51"/>
      <c r="U66" s="51"/>
      <c r="V66" s="51"/>
      <c r="W66" s="9" t="s">
        <v>68</v>
      </c>
      <c r="X66" s="9" t="s">
        <v>63</v>
      </c>
      <c r="Y66" s="9" t="s">
        <v>307</v>
      </c>
      <c r="Z66" s="71" t="s">
        <v>743</v>
      </c>
      <c r="AA66" s="9" t="s">
        <v>301</v>
      </c>
      <c r="AB66" s="9" t="s">
        <v>301</v>
      </c>
      <c r="AC66" s="9" t="s">
        <v>189</v>
      </c>
      <c r="AD66" s="9" t="s">
        <v>278</v>
      </c>
      <c r="AE66" s="8" t="s">
        <v>117</v>
      </c>
      <c r="AF66" s="8"/>
      <c r="AG66" s="8" t="s">
        <v>313</v>
      </c>
    </row>
    <row r="67" spans="1:33" ht="38.25">
      <c r="A67" s="16">
        <v>141</v>
      </c>
      <c r="B67" s="16">
        <v>861</v>
      </c>
      <c r="C67" s="10" t="s">
        <v>189</v>
      </c>
      <c r="D67" s="11" t="s">
        <v>191</v>
      </c>
      <c r="E67" s="22" t="s">
        <v>912</v>
      </c>
      <c r="F67" s="11" t="s">
        <v>125</v>
      </c>
      <c r="G67" s="11" t="s">
        <v>40</v>
      </c>
      <c r="H67" s="136" t="s">
        <v>819</v>
      </c>
      <c r="I67" s="136" t="s">
        <v>820</v>
      </c>
      <c r="J67" s="163" t="s">
        <v>190</v>
      </c>
      <c r="K67" s="134">
        <v>248000000</v>
      </c>
      <c r="L67" s="134">
        <v>248000000</v>
      </c>
      <c r="M67" s="134">
        <v>23946873042.075</v>
      </c>
      <c r="N67" s="134">
        <v>196713025.42</v>
      </c>
      <c r="O67" s="51">
        <v>210</v>
      </c>
      <c r="P67" s="51">
        <f t="shared" si="1"/>
        <v>1.4</v>
      </c>
      <c r="Q67" s="51"/>
      <c r="R67" s="51"/>
      <c r="S67" s="51"/>
      <c r="T67" s="51"/>
      <c r="U67" s="51"/>
      <c r="V67" s="51"/>
      <c r="W67" s="9" t="s">
        <v>68</v>
      </c>
      <c r="X67" s="9" t="s">
        <v>63</v>
      </c>
      <c r="Y67" s="9" t="s">
        <v>307</v>
      </c>
      <c r="Z67" s="9" t="s">
        <v>743</v>
      </c>
      <c r="AA67" s="9" t="s">
        <v>301</v>
      </c>
      <c r="AB67" s="9" t="s">
        <v>301</v>
      </c>
      <c r="AC67" s="9" t="s">
        <v>189</v>
      </c>
      <c r="AD67" s="9" t="s">
        <v>278</v>
      </c>
      <c r="AE67" s="8" t="s">
        <v>117</v>
      </c>
      <c r="AF67" s="8"/>
      <c r="AG67" s="8"/>
    </row>
    <row r="68" spans="1:33" s="90" customFormat="1" ht="38.25">
      <c r="A68" s="16">
        <v>142</v>
      </c>
      <c r="B68" s="16">
        <v>865</v>
      </c>
      <c r="C68" s="10" t="s">
        <v>189</v>
      </c>
      <c r="D68" s="11" t="s">
        <v>191</v>
      </c>
      <c r="E68" s="22" t="s">
        <v>913</v>
      </c>
      <c r="F68" s="11" t="s">
        <v>158</v>
      </c>
      <c r="G68" s="11" t="s">
        <v>40</v>
      </c>
      <c r="H68" s="136" t="s">
        <v>819</v>
      </c>
      <c r="I68" s="136" t="s">
        <v>820</v>
      </c>
      <c r="J68" s="163" t="s">
        <v>190</v>
      </c>
      <c r="K68" s="134">
        <v>248000000</v>
      </c>
      <c r="L68" s="134">
        <v>248000000</v>
      </c>
      <c r="M68" s="134">
        <v>23946873042.075</v>
      </c>
      <c r="N68" s="134">
        <v>196713025.42</v>
      </c>
      <c r="O68" s="51">
        <v>839</v>
      </c>
      <c r="P68" s="51">
        <f t="shared" si="1"/>
        <v>5.593333333333334</v>
      </c>
      <c r="Q68" s="51"/>
      <c r="R68" s="51"/>
      <c r="S68" s="51"/>
      <c r="T68" s="51"/>
      <c r="U68" s="51"/>
      <c r="V68" s="51"/>
      <c r="W68" s="9" t="s">
        <v>68</v>
      </c>
      <c r="X68" s="9" t="s">
        <v>63</v>
      </c>
      <c r="Y68" s="9" t="s">
        <v>307</v>
      </c>
      <c r="Z68" s="9" t="s">
        <v>63</v>
      </c>
      <c r="AA68" s="9" t="s">
        <v>68</v>
      </c>
      <c r="AB68" s="9" t="s">
        <v>301</v>
      </c>
      <c r="AC68" s="9" t="s">
        <v>189</v>
      </c>
      <c r="AD68" s="9" t="s">
        <v>278</v>
      </c>
      <c r="AE68" s="8" t="s">
        <v>117</v>
      </c>
      <c r="AF68" s="8"/>
      <c r="AG68" s="8" t="s">
        <v>313</v>
      </c>
    </row>
    <row r="69" spans="1:33" ht="38.25">
      <c r="A69" s="16"/>
      <c r="B69" s="16">
        <v>868</v>
      </c>
      <c r="C69" s="10" t="s">
        <v>189</v>
      </c>
      <c r="D69" s="11" t="s">
        <v>191</v>
      </c>
      <c r="E69" s="22" t="s">
        <v>914</v>
      </c>
      <c r="F69" s="11" t="s">
        <v>915</v>
      </c>
      <c r="G69" s="11" t="s">
        <v>40</v>
      </c>
      <c r="H69" s="136"/>
      <c r="I69" s="136"/>
      <c r="J69" s="163"/>
      <c r="K69" s="134"/>
      <c r="L69" s="134"/>
      <c r="M69" s="134"/>
      <c r="N69" s="134"/>
      <c r="O69" s="51">
        <v>490</v>
      </c>
      <c r="P69" s="51">
        <f t="shared" si="1"/>
        <v>3.2666666666666666</v>
      </c>
      <c r="Q69" s="51"/>
      <c r="R69" s="51"/>
      <c r="S69" s="51"/>
      <c r="T69" s="51"/>
      <c r="U69" s="51"/>
      <c r="V69" s="51"/>
      <c r="W69" s="9" t="s">
        <v>68</v>
      </c>
      <c r="X69" s="9" t="s">
        <v>63</v>
      </c>
      <c r="Y69" s="9" t="s">
        <v>307</v>
      </c>
      <c r="Z69" s="9"/>
      <c r="AA69" s="9"/>
      <c r="AB69" s="9" t="s">
        <v>301</v>
      </c>
      <c r="AC69" s="9" t="s">
        <v>189</v>
      </c>
      <c r="AD69" s="9" t="s">
        <v>278</v>
      </c>
      <c r="AE69" s="8" t="s">
        <v>117</v>
      </c>
      <c r="AF69" s="8"/>
      <c r="AG69" s="8"/>
    </row>
    <row r="70" spans="1:33" ht="38.25">
      <c r="A70" s="16">
        <v>75</v>
      </c>
      <c r="B70" s="16"/>
      <c r="C70" s="10" t="s">
        <v>189</v>
      </c>
      <c r="D70" s="11" t="s">
        <v>191</v>
      </c>
      <c r="E70" s="22" t="s">
        <v>955</v>
      </c>
      <c r="F70" s="71" t="s">
        <v>654</v>
      </c>
      <c r="G70" s="8" t="s">
        <v>40</v>
      </c>
      <c r="H70" s="95" t="s">
        <v>652</v>
      </c>
      <c r="I70" s="95" t="s">
        <v>372</v>
      </c>
      <c r="J70" s="122" t="s">
        <v>190</v>
      </c>
      <c r="K70" s="79">
        <v>115</v>
      </c>
      <c r="L70" s="134">
        <v>115000000</v>
      </c>
      <c r="M70" s="134">
        <v>13309603334.574</v>
      </c>
      <c r="N70" s="134">
        <v>109332535.17</v>
      </c>
      <c r="O70" s="199" t="s">
        <v>991</v>
      </c>
      <c r="P70" s="199" t="s">
        <v>990</v>
      </c>
      <c r="Q70" s="94">
        <v>4408.22</v>
      </c>
      <c r="R70" s="94">
        <v>952075.98</v>
      </c>
      <c r="S70" s="94">
        <f>SUM(Q70:R70)</f>
        <v>956484.2</v>
      </c>
      <c r="T70" s="68">
        <v>708400.426</v>
      </c>
      <c r="U70" s="68">
        <v>151998975.05</v>
      </c>
      <c r="V70" s="221">
        <f>SUM(T70:U70)</f>
        <v>152707375.476</v>
      </c>
      <c r="W70" s="9" t="s">
        <v>68</v>
      </c>
      <c r="X70" s="9" t="s">
        <v>63</v>
      </c>
      <c r="Y70" s="9" t="s">
        <v>307</v>
      </c>
      <c r="Z70" s="71" t="s">
        <v>743</v>
      </c>
      <c r="AA70" s="9"/>
      <c r="AB70" s="9" t="s">
        <v>301</v>
      </c>
      <c r="AC70" s="9" t="s">
        <v>189</v>
      </c>
      <c r="AD70" s="9" t="s">
        <v>278</v>
      </c>
      <c r="AE70" s="8" t="s">
        <v>117</v>
      </c>
      <c r="AF70" s="39"/>
      <c r="AG70" s="8" t="s">
        <v>313</v>
      </c>
    </row>
    <row r="71" spans="1:33" s="90" customFormat="1" ht="38.25">
      <c r="A71" s="16">
        <v>54</v>
      </c>
      <c r="B71" s="16">
        <v>882</v>
      </c>
      <c r="C71" s="10" t="s">
        <v>189</v>
      </c>
      <c r="D71" s="11" t="s">
        <v>191</v>
      </c>
      <c r="E71" s="22" t="s">
        <v>579</v>
      </c>
      <c r="F71" s="11" t="s">
        <v>421</v>
      </c>
      <c r="G71" s="11" t="s">
        <v>40</v>
      </c>
      <c r="H71" s="95" t="s">
        <v>709</v>
      </c>
      <c r="I71" s="95" t="s">
        <v>657</v>
      </c>
      <c r="J71" s="120"/>
      <c r="K71" s="81"/>
      <c r="L71" s="81"/>
      <c r="M71" s="81"/>
      <c r="N71" s="81"/>
      <c r="O71" s="51">
        <v>1000</v>
      </c>
      <c r="P71" s="51">
        <f aca="true" t="shared" si="2" ref="P71:P119">O71/150</f>
        <v>6.666666666666667</v>
      </c>
      <c r="Q71" s="51"/>
      <c r="R71" s="51"/>
      <c r="S71" s="51"/>
      <c r="T71" s="51"/>
      <c r="U71" s="51"/>
      <c r="V71" s="51"/>
      <c r="W71" s="9" t="s">
        <v>68</v>
      </c>
      <c r="X71" s="9" t="s">
        <v>63</v>
      </c>
      <c r="Y71" s="9" t="s">
        <v>307</v>
      </c>
      <c r="Z71" s="71" t="s">
        <v>743</v>
      </c>
      <c r="AA71" s="9" t="s">
        <v>301</v>
      </c>
      <c r="AB71" s="9" t="s">
        <v>301</v>
      </c>
      <c r="AC71" s="9" t="s">
        <v>189</v>
      </c>
      <c r="AD71" s="9" t="s">
        <v>278</v>
      </c>
      <c r="AE71" s="8" t="s">
        <v>117</v>
      </c>
      <c r="AF71" s="39"/>
      <c r="AG71" s="144" t="s">
        <v>313</v>
      </c>
    </row>
    <row r="72" spans="1:33" ht="51">
      <c r="A72" s="16">
        <v>55</v>
      </c>
      <c r="B72" s="16">
        <v>862</v>
      </c>
      <c r="C72" s="10" t="s">
        <v>189</v>
      </c>
      <c r="D72" s="11" t="s">
        <v>191</v>
      </c>
      <c r="E72" s="22" t="s">
        <v>580</v>
      </c>
      <c r="F72" s="11" t="s">
        <v>422</v>
      </c>
      <c r="G72" s="11" t="s">
        <v>40</v>
      </c>
      <c r="H72" s="95" t="s">
        <v>709</v>
      </c>
      <c r="I72" s="95" t="s">
        <v>657</v>
      </c>
      <c r="J72" s="120"/>
      <c r="K72" s="81"/>
      <c r="L72" s="81"/>
      <c r="M72" s="81"/>
      <c r="N72" s="81"/>
      <c r="O72" s="51">
        <v>1800</v>
      </c>
      <c r="P72" s="51">
        <f t="shared" si="2"/>
        <v>12</v>
      </c>
      <c r="Q72" s="51"/>
      <c r="R72" s="51"/>
      <c r="S72" s="51"/>
      <c r="T72" s="51"/>
      <c r="U72" s="51"/>
      <c r="V72" s="51"/>
      <c r="W72" s="9" t="s">
        <v>68</v>
      </c>
      <c r="X72" s="9" t="s">
        <v>63</v>
      </c>
      <c r="Y72" s="9" t="s">
        <v>307</v>
      </c>
      <c r="Z72" s="71" t="s">
        <v>743</v>
      </c>
      <c r="AA72" s="9" t="s">
        <v>301</v>
      </c>
      <c r="AB72" s="9" t="s">
        <v>301</v>
      </c>
      <c r="AC72" s="9" t="s">
        <v>189</v>
      </c>
      <c r="AD72" s="9" t="s">
        <v>278</v>
      </c>
      <c r="AE72" s="8" t="s">
        <v>117</v>
      </c>
      <c r="AF72" s="39"/>
      <c r="AG72" s="8" t="s">
        <v>313</v>
      </c>
    </row>
    <row r="73" spans="1:33" ht="38.25">
      <c r="A73" s="16">
        <v>184</v>
      </c>
      <c r="B73" s="16">
        <v>839</v>
      </c>
      <c r="C73" s="10" t="s">
        <v>189</v>
      </c>
      <c r="D73" s="11" t="s">
        <v>191</v>
      </c>
      <c r="E73" s="22" t="s">
        <v>581</v>
      </c>
      <c r="F73" s="11" t="s">
        <v>525</v>
      </c>
      <c r="G73" s="11" t="s">
        <v>40</v>
      </c>
      <c r="H73" s="37"/>
      <c r="I73" s="37"/>
      <c r="J73" s="117"/>
      <c r="L73" s="12"/>
      <c r="M73" s="12"/>
      <c r="N73" s="12"/>
      <c r="O73" s="51">
        <v>980</v>
      </c>
      <c r="P73" s="51">
        <f t="shared" si="2"/>
        <v>6.533333333333333</v>
      </c>
      <c r="Q73" s="51"/>
      <c r="R73" s="51"/>
      <c r="S73" s="51"/>
      <c r="T73" s="51"/>
      <c r="U73" s="51"/>
      <c r="V73" s="51"/>
      <c r="W73" s="9" t="s">
        <v>68</v>
      </c>
      <c r="X73" s="9" t="s">
        <v>63</v>
      </c>
      <c r="Y73" s="9" t="s">
        <v>307</v>
      </c>
      <c r="Z73" s="9" t="s">
        <v>743</v>
      </c>
      <c r="AA73" s="9" t="s">
        <v>301</v>
      </c>
      <c r="AB73" s="9" t="s">
        <v>301</v>
      </c>
      <c r="AC73" s="9" t="s">
        <v>189</v>
      </c>
      <c r="AD73" s="9" t="s">
        <v>278</v>
      </c>
      <c r="AE73" s="8" t="s">
        <v>117</v>
      </c>
      <c r="AF73" s="8"/>
      <c r="AG73" s="8" t="s">
        <v>313</v>
      </c>
    </row>
    <row r="74" spans="1:33" ht="40.5">
      <c r="A74" s="16">
        <v>190</v>
      </c>
      <c r="B74" s="16">
        <v>831</v>
      </c>
      <c r="C74" s="10" t="s">
        <v>189</v>
      </c>
      <c r="D74" s="11" t="s">
        <v>191</v>
      </c>
      <c r="E74" s="22" t="s">
        <v>916</v>
      </c>
      <c r="F74" s="67" t="s">
        <v>528</v>
      </c>
      <c r="G74" s="11" t="s">
        <v>40</v>
      </c>
      <c r="H74" s="37"/>
      <c r="I74" s="37"/>
      <c r="J74" s="122"/>
      <c r="K74" s="262"/>
      <c r="L74" s="372"/>
      <c r="M74" s="262"/>
      <c r="N74" s="262"/>
      <c r="O74" s="51">
        <v>1200</v>
      </c>
      <c r="P74" s="51">
        <f t="shared" si="2"/>
        <v>8</v>
      </c>
      <c r="Q74" s="51"/>
      <c r="R74" s="51"/>
      <c r="S74" s="51"/>
      <c r="T74" s="51"/>
      <c r="U74" s="51"/>
      <c r="V74" s="51"/>
      <c r="W74" s="9" t="s">
        <v>68</v>
      </c>
      <c r="X74" s="9" t="s">
        <v>63</v>
      </c>
      <c r="Y74" s="9" t="s">
        <v>307</v>
      </c>
      <c r="Z74" s="9" t="s">
        <v>743</v>
      </c>
      <c r="AA74" s="9" t="s">
        <v>301</v>
      </c>
      <c r="AB74" s="9" t="s">
        <v>301</v>
      </c>
      <c r="AC74" s="9" t="s">
        <v>189</v>
      </c>
      <c r="AD74" s="9" t="s">
        <v>278</v>
      </c>
      <c r="AE74" s="8" t="s">
        <v>117</v>
      </c>
      <c r="AF74" s="8"/>
      <c r="AG74" s="8" t="s">
        <v>313</v>
      </c>
    </row>
    <row r="75" spans="1:33" s="90" customFormat="1" ht="38.25">
      <c r="A75" s="16">
        <v>56</v>
      </c>
      <c r="B75" s="16">
        <v>872</v>
      </c>
      <c r="C75" s="10" t="s">
        <v>189</v>
      </c>
      <c r="D75" s="11" t="s">
        <v>191</v>
      </c>
      <c r="E75" s="22"/>
      <c r="F75" s="11" t="s">
        <v>974</v>
      </c>
      <c r="G75" s="11" t="s">
        <v>40</v>
      </c>
      <c r="H75" s="95" t="s">
        <v>709</v>
      </c>
      <c r="I75" s="95" t="s">
        <v>657</v>
      </c>
      <c r="J75" s="120"/>
      <c r="K75" s="81"/>
      <c r="L75" s="81"/>
      <c r="M75" s="81"/>
      <c r="N75" s="81"/>
      <c r="O75" s="51">
        <v>600</v>
      </c>
      <c r="P75" s="51">
        <f t="shared" si="2"/>
        <v>4</v>
      </c>
      <c r="Q75" s="51"/>
      <c r="R75" s="51"/>
      <c r="S75" s="51"/>
      <c r="T75" s="51"/>
      <c r="U75" s="51"/>
      <c r="V75" s="51"/>
      <c r="W75" s="9" t="s">
        <v>68</v>
      </c>
      <c r="X75" s="9" t="s">
        <v>63</v>
      </c>
      <c r="Y75" s="9" t="s">
        <v>307</v>
      </c>
      <c r="Z75" s="71" t="s">
        <v>743</v>
      </c>
      <c r="AA75" s="9" t="s">
        <v>301</v>
      </c>
      <c r="AB75" s="9" t="s">
        <v>301</v>
      </c>
      <c r="AC75" s="9" t="s">
        <v>189</v>
      </c>
      <c r="AD75" s="9" t="s">
        <v>278</v>
      </c>
      <c r="AE75" s="8" t="s">
        <v>117</v>
      </c>
      <c r="AF75" s="39"/>
      <c r="AG75" s="8"/>
    </row>
    <row r="76" spans="1:33" ht="40.5">
      <c r="A76" s="16">
        <v>80</v>
      </c>
      <c r="B76" s="16">
        <v>889</v>
      </c>
      <c r="C76" s="10" t="s">
        <v>189</v>
      </c>
      <c r="D76" s="11" t="s">
        <v>191</v>
      </c>
      <c r="E76" s="22">
        <v>3328</v>
      </c>
      <c r="F76" s="71" t="s">
        <v>976</v>
      </c>
      <c r="G76" s="8" t="s">
        <v>40</v>
      </c>
      <c r="H76" s="136" t="s">
        <v>821</v>
      </c>
      <c r="I76" s="136" t="s">
        <v>328</v>
      </c>
      <c r="J76" s="122" t="s">
        <v>190</v>
      </c>
      <c r="K76" s="134">
        <v>380000000</v>
      </c>
      <c r="L76" s="134">
        <v>380000000</v>
      </c>
      <c r="M76" s="134">
        <v>46172695620.127</v>
      </c>
      <c r="N76" s="134">
        <v>379288378.54</v>
      </c>
      <c r="O76" s="51">
        <v>2500</v>
      </c>
      <c r="P76" s="51">
        <f t="shared" si="2"/>
        <v>16.666666666666668</v>
      </c>
      <c r="Q76" s="51"/>
      <c r="R76" s="51"/>
      <c r="S76" s="51"/>
      <c r="T76" s="51"/>
      <c r="U76" s="51"/>
      <c r="V76" s="51"/>
      <c r="W76" s="9" t="s">
        <v>68</v>
      </c>
      <c r="X76" s="9" t="s">
        <v>63</v>
      </c>
      <c r="Y76" s="9" t="s">
        <v>307</v>
      </c>
      <c r="Z76" s="71" t="s">
        <v>743</v>
      </c>
      <c r="AA76" s="9"/>
      <c r="AB76" s="9" t="s">
        <v>301</v>
      </c>
      <c r="AC76" s="9" t="s">
        <v>189</v>
      </c>
      <c r="AD76" s="9" t="s">
        <v>278</v>
      </c>
      <c r="AE76" s="8" t="s">
        <v>117</v>
      </c>
      <c r="AF76" s="39"/>
      <c r="AG76" s="8"/>
    </row>
    <row r="77" spans="1:33" ht="40.5">
      <c r="A77" s="16">
        <v>81</v>
      </c>
      <c r="B77" s="16">
        <v>856</v>
      </c>
      <c r="C77" s="10" t="s">
        <v>189</v>
      </c>
      <c r="D77" s="11" t="s">
        <v>191</v>
      </c>
      <c r="E77" s="22">
        <v>3329</v>
      </c>
      <c r="F77" s="71" t="s">
        <v>975</v>
      </c>
      <c r="G77" s="8" t="s">
        <v>40</v>
      </c>
      <c r="H77" s="136" t="s">
        <v>821</v>
      </c>
      <c r="I77" s="136" t="s">
        <v>686</v>
      </c>
      <c r="J77" s="163" t="s">
        <v>195</v>
      </c>
      <c r="K77" s="134">
        <v>14208000</v>
      </c>
      <c r="L77" s="193">
        <v>19760344.35181613</v>
      </c>
      <c r="M77" s="134">
        <v>2432820087.463</v>
      </c>
      <c r="N77" s="134">
        <v>19984546.578</v>
      </c>
      <c r="O77" s="51">
        <v>990</v>
      </c>
      <c r="P77" s="51">
        <f t="shared" si="2"/>
        <v>6.6</v>
      </c>
      <c r="Q77" s="51"/>
      <c r="R77" s="51"/>
      <c r="S77" s="51"/>
      <c r="T77" s="51"/>
      <c r="U77" s="51"/>
      <c r="V77" s="51"/>
      <c r="W77" s="9" t="s">
        <v>68</v>
      </c>
      <c r="X77" s="9" t="s">
        <v>63</v>
      </c>
      <c r="Y77" s="9" t="s">
        <v>307</v>
      </c>
      <c r="Z77" s="71" t="s">
        <v>743</v>
      </c>
      <c r="AA77" s="9"/>
      <c r="AB77" s="9" t="s">
        <v>301</v>
      </c>
      <c r="AC77" s="9" t="s">
        <v>189</v>
      </c>
      <c r="AD77" s="9" t="s">
        <v>278</v>
      </c>
      <c r="AE77" s="8" t="s">
        <v>117</v>
      </c>
      <c r="AF77" s="39"/>
      <c r="AG77" s="8"/>
    </row>
    <row r="78" spans="1:33" s="90" customFormat="1" ht="38.25">
      <c r="A78" s="16"/>
      <c r="B78" s="16">
        <v>853</v>
      </c>
      <c r="C78" s="10" t="s">
        <v>189</v>
      </c>
      <c r="D78" s="11" t="s">
        <v>191</v>
      </c>
      <c r="E78" s="257" t="s">
        <v>917</v>
      </c>
      <c r="F78" s="110" t="s">
        <v>920</v>
      </c>
      <c r="G78" s="11" t="s">
        <v>40</v>
      </c>
      <c r="H78" s="136"/>
      <c r="I78" s="136"/>
      <c r="J78" s="163"/>
      <c r="K78" s="134"/>
      <c r="L78" s="193"/>
      <c r="M78" s="134"/>
      <c r="N78" s="134"/>
      <c r="O78" s="51">
        <v>600</v>
      </c>
      <c r="P78" s="51">
        <f t="shared" si="2"/>
        <v>4</v>
      </c>
      <c r="Q78" s="51"/>
      <c r="R78" s="51"/>
      <c r="S78" s="51"/>
      <c r="T78" s="51"/>
      <c r="U78" s="51"/>
      <c r="V78" s="51"/>
      <c r="W78" s="9" t="s">
        <v>68</v>
      </c>
      <c r="X78" s="9" t="s">
        <v>63</v>
      </c>
      <c r="Y78" s="9" t="s">
        <v>307</v>
      </c>
      <c r="Z78" s="88"/>
      <c r="AA78" s="9"/>
      <c r="AB78" s="9" t="s">
        <v>301</v>
      </c>
      <c r="AC78" s="9" t="s">
        <v>189</v>
      </c>
      <c r="AD78" s="9" t="s">
        <v>278</v>
      </c>
      <c r="AE78" s="8" t="s">
        <v>117</v>
      </c>
      <c r="AF78" s="39"/>
      <c r="AG78" s="8" t="s">
        <v>313</v>
      </c>
    </row>
    <row r="79" spans="1:33" s="90" customFormat="1" ht="40.5">
      <c r="A79" s="16"/>
      <c r="B79" s="16">
        <v>870</v>
      </c>
      <c r="C79" s="10" t="s">
        <v>189</v>
      </c>
      <c r="D79" s="11" t="s">
        <v>191</v>
      </c>
      <c r="E79" s="257" t="s">
        <v>918</v>
      </c>
      <c r="F79" s="110" t="s">
        <v>921</v>
      </c>
      <c r="G79" s="11" t="s">
        <v>40</v>
      </c>
      <c r="H79" s="136"/>
      <c r="I79" s="136"/>
      <c r="J79" s="163"/>
      <c r="K79" s="134"/>
      <c r="L79" s="193"/>
      <c r="M79" s="134"/>
      <c r="N79" s="134"/>
      <c r="O79" s="51">
        <v>5</v>
      </c>
      <c r="P79" s="51">
        <f t="shared" si="2"/>
        <v>0.03333333333333333</v>
      </c>
      <c r="Q79" s="51"/>
      <c r="R79" s="51"/>
      <c r="S79" s="51"/>
      <c r="T79" s="51"/>
      <c r="U79" s="51"/>
      <c r="V79" s="51"/>
      <c r="W79" s="9" t="s">
        <v>68</v>
      </c>
      <c r="X79" s="9" t="s">
        <v>63</v>
      </c>
      <c r="Y79" s="9" t="s">
        <v>307</v>
      </c>
      <c r="Z79" s="88"/>
      <c r="AA79" s="9"/>
      <c r="AB79" s="9" t="s">
        <v>301</v>
      </c>
      <c r="AC79" s="9" t="s">
        <v>189</v>
      </c>
      <c r="AD79" s="9" t="s">
        <v>278</v>
      </c>
      <c r="AE79" s="8" t="s">
        <v>117</v>
      </c>
      <c r="AF79" s="39"/>
      <c r="AG79" s="8"/>
    </row>
    <row r="80" spans="1:33" s="90" customFormat="1" ht="38.25">
      <c r="A80" s="16"/>
      <c r="B80" s="16">
        <v>836</v>
      </c>
      <c r="C80" s="10" t="s">
        <v>189</v>
      </c>
      <c r="D80" s="11" t="s">
        <v>191</v>
      </c>
      <c r="E80" s="257" t="s">
        <v>919</v>
      </c>
      <c r="F80" s="110" t="s">
        <v>922</v>
      </c>
      <c r="G80" s="11" t="s">
        <v>40</v>
      </c>
      <c r="H80" s="136"/>
      <c r="I80" s="258"/>
      <c r="J80" s="225" t="s">
        <v>190</v>
      </c>
      <c r="K80" s="135">
        <v>280</v>
      </c>
      <c r="L80" s="134"/>
      <c r="M80" s="134"/>
      <c r="N80" s="134"/>
      <c r="O80" s="51">
        <v>119.7</v>
      </c>
      <c r="P80" s="51">
        <f t="shared" si="2"/>
        <v>0.798</v>
      </c>
      <c r="Q80" s="51"/>
      <c r="R80" s="51"/>
      <c r="S80" s="51"/>
      <c r="T80" s="51"/>
      <c r="U80" s="51"/>
      <c r="V80" s="51"/>
      <c r="W80" s="9" t="s">
        <v>68</v>
      </c>
      <c r="X80" s="9" t="s">
        <v>63</v>
      </c>
      <c r="Y80" s="9" t="s">
        <v>307</v>
      </c>
      <c r="Z80" s="88"/>
      <c r="AA80" s="9"/>
      <c r="AB80" s="9" t="s">
        <v>301</v>
      </c>
      <c r="AC80" s="9" t="s">
        <v>189</v>
      </c>
      <c r="AD80" s="9" t="s">
        <v>278</v>
      </c>
      <c r="AE80" s="8" t="s">
        <v>117</v>
      </c>
      <c r="AF80" s="39"/>
      <c r="AG80" s="8"/>
    </row>
    <row r="81" spans="1:33" s="90" customFormat="1" ht="38.25">
      <c r="A81" s="16"/>
      <c r="B81" s="16">
        <v>877</v>
      </c>
      <c r="C81" s="10" t="s">
        <v>189</v>
      </c>
      <c r="D81" s="11" t="s">
        <v>191</v>
      </c>
      <c r="E81" s="259" t="s">
        <v>924</v>
      </c>
      <c r="F81" s="110" t="s">
        <v>923</v>
      </c>
      <c r="G81" s="11" t="s">
        <v>40</v>
      </c>
      <c r="H81" s="136"/>
      <c r="I81" s="258"/>
      <c r="J81" s="225"/>
      <c r="K81" s="135"/>
      <c r="L81" s="226"/>
      <c r="M81" s="134"/>
      <c r="N81" s="134"/>
      <c r="O81" s="51">
        <v>164.5</v>
      </c>
      <c r="P81" s="51">
        <f t="shared" si="2"/>
        <v>1.0966666666666667</v>
      </c>
      <c r="Q81" s="51"/>
      <c r="R81" s="51"/>
      <c r="S81" s="51"/>
      <c r="T81" s="51"/>
      <c r="U81" s="51"/>
      <c r="V81" s="51"/>
      <c r="W81" s="9" t="s">
        <v>68</v>
      </c>
      <c r="X81" s="9" t="s">
        <v>63</v>
      </c>
      <c r="Y81" s="9" t="s">
        <v>307</v>
      </c>
      <c r="Z81" s="88"/>
      <c r="AA81" s="9"/>
      <c r="AB81" s="9" t="s">
        <v>301</v>
      </c>
      <c r="AC81" s="9" t="s">
        <v>189</v>
      </c>
      <c r="AD81" s="9" t="s">
        <v>278</v>
      </c>
      <c r="AE81" s="8" t="s">
        <v>117</v>
      </c>
      <c r="AF81" s="39"/>
      <c r="AG81" s="8"/>
    </row>
    <row r="82" spans="1:33" s="90" customFormat="1" ht="38.25">
      <c r="A82" s="16"/>
      <c r="B82" s="16">
        <v>854</v>
      </c>
      <c r="C82" s="10" t="s">
        <v>189</v>
      </c>
      <c r="D82" s="11" t="s">
        <v>191</v>
      </c>
      <c r="E82" s="257" t="s">
        <v>925</v>
      </c>
      <c r="F82" s="110" t="s">
        <v>926</v>
      </c>
      <c r="G82" s="11" t="s">
        <v>40</v>
      </c>
      <c r="H82" s="108"/>
      <c r="I82" s="108"/>
      <c r="J82" s="225"/>
      <c r="K82" s="135"/>
      <c r="L82" s="226"/>
      <c r="M82" s="134"/>
      <c r="N82" s="134"/>
      <c r="O82" s="51">
        <v>10</v>
      </c>
      <c r="P82" s="51">
        <f t="shared" si="2"/>
        <v>0.06666666666666667</v>
      </c>
      <c r="Q82" s="51"/>
      <c r="R82" s="51"/>
      <c r="S82" s="51"/>
      <c r="T82" s="51"/>
      <c r="U82" s="51"/>
      <c r="V82" s="51"/>
      <c r="W82" s="9" t="s">
        <v>68</v>
      </c>
      <c r="X82" s="9" t="s">
        <v>63</v>
      </c>
      <c r="Y82" s="9" t="s">
        <v>307</v>
      </c>
      <c r="Z82" s="88"/>
      <c r="AA82" s="9"/>
      <c r="AB82" s="9" t="s">
        <v>301</v>
      </c>
      <c r="AC82" s="9" t="s">
        <v>189</v>
      </c>
      <c r="AD82" s="9" t="s">
        <v>278</v>
      </c>
      <c r="AE82" s="8" t="s">
        <v>117</v>
      </c>
      <c r="AF82" s="39"/>
      <c r="AG82" s="8"/>
    </row>
    <row r="83" spans="1:33" s="90" customFormat="1" ht="38.25">
      <c r="A83" s="16">
        <v>137</v>
      </c>
      <c r="B83" s="16">
        <v>830</v>
      </c>
      <c r="C83" s="10" t="s">
        <v>87</v>
      </c>
      <c r="D83" s="11" t="s">
        <v>191</v>
      </c>
      <c r="E83" s="257" t="s">
        <v>291</v>
      </c>
      <c r="F83" s="10" t="s">
        <v>971</v>
      </c>
      <c r="G83" s="11" t="s">
        <v>40</v>
      </c>
      <c r="H83" s="108" t="s">
        <v>819</v>
      </c>
      <c r="I83" s="108" t="s">
        <v>820</v>
      </c>
      <c r="J83" s="163" t="s">
        <v>190</v>
      </c>
      <c r="K83" s="134">
        <v>248000000</v>
      </c>
      <c r="L83" s="134">
        <v>248000000</v>
      </c>
      <c r="M83" s="134">
        <v>23946873042.075</v>
      </c>
      <c r="N83" s="134">
        <v>196713025.42</v>
      </c>
      <c r="O83" s="51">
        <v>70</v>
      </c>
      <c r="P83" s="51">
        <f t="shared" si="2"/>
        <v>0.4666666666666667</v>
      </c>
      <c r="Q83" s="51"/>
      <c r="R83" s="51"/>
      <c r="S83" s="51"/>
      <c r="T83" s="51"/>
      <c r="U83" s="51"/>
      <c r="V83" s="51"/>
      <c r="W83" s="9" t="s">
        <v>68</v>
      </c>
      <c r="X83" s="9" t="s">
        <v>63</v>
      </c>
      <c r="Y83" s="9" t="s">
        <v>307</v>
      </c>
      <c r="Z83" s="9" t="s">
        <v>743</v>
      </c>
      <c r="AA83" s="9" t="s">
        <v>301</v>
      </c>
      <c r="AB83" s="9" t="s">
        <v>301</v>
      </c>
      <c r="AC83" s="9" t="s">
        <v>222</v>
      </c>
      <c r="AD83" s="88" t="s">
        <v>279</v>
      </c>
      <c r="AE83" s="8" t="s">
        <v>117</v>
      </c>
      <c r="AF83" s="1"/>
      <c r="AG83" s="8"/>
    </row>
    <row r="84" spans="1:33" s="90" customFormat="1" ht="38.25">
      <c r="A84" s="16">
        <v>138</v>
      </c>
      <c r="B84" s="16">
        <v>827</v>
      </c>
      <c r="C84" s="10" t="s">
        <v>87</v>
      </c>
      <c r="D84" s="11" t="s">
        <v>191</v>
      </c>
      <c r="E84" s="257" t="s">
        <v>292</v>
      </c>
      <c r="F84" s="10" t="s">
        <v>295</v>
      </c>
      <c r="G84" s="11" t="s">
        <v>40</v>
      </c>
      <c r="H84" s="108" t="s">
        <v>819</v>
      </c>
      <c r="I84" s="108" t="s">
        <v>820</v>
      </c>
      <c r="J84" s="163" t="s">
        <v>190</v>
      </c>
      <c r="K84" s="134">
        <v>248000000</v>
      </c>
      <c r="L84" s="134">
        <v>248000000</v>
      </c>
      <c r="M84" s="134">
        <v>23946873042.075</v>
      </c>
      <c r="N84" s="134">
        <v>196713025.42</v>
      </c>
      <c r="O84" s="51">
        <v>70</v>
      </c>
      <c r="P84" s="51">
        <f t="shared" si="2"/>
        <v>0.4666666666666667</v>
      </c>
      <c r="Q84" s="51"/>
      <c r="R84" s="51"/>
      <c r="S84" s="51"/>
      <c r="T84" s="51"/>
      <c r="U84" s="51"/>
      <c r="V84" s="51"/>
      <c r="W84" s="9" t="s">
        <v>68</v>
      </c>
      <c r="X84" s="9" t="s">
        <v>63</v>
      </c>
      <c r="Y84" s="9" t="s">
        <v>307</v>
      </c>
      <c r="Z84" s="9" t="s">
        <v>743</v>
      </c>
      <c r="AA84" s="9" t="s">
        <v>301</v>
      </c>
      <c r="AB84" s="9" t="s">
        <v>301</v>
      </c>
      <c r="AC84" s="9" t="s">
        <v>222</v>
      </c>
      <c r="AD84" s="88" t="s">
        <v>279</v>
      </c>
      <c r="AE84" s="8" t="s">
        <v>117</v>
      </c>
      <c r="AF84" s="1"/>
      <c r="AG84" s="8"/>
    </row>
    <row r="85" spans="1:33" s="90" customFormat="1" ht="38.25">
      <c r="A85" s="16">
        <v>139</v>
      </c>
      <c r="B85" s="16">
        <v>829</v>
      </c>
      <c r="C85" s="10" t="s">
        <v>87</v>
      </c>
      <c r="D85" s="11" t="s">
        <v>191</v>
      </c>
      <c r="E85" s="257" t="s">
        <v>293</v>
      </c>
      <c r="F85" s="10" t="s">
        <v>296</v>
      </c>
      <c r="G85" s="11" t="s">
        <v>40</v>
      </c>
      <c r="H85" s="108" t="s">
        <v>819</v>
      </c>
      <c r="I85" s="108" t="s">
        <v>820</v>
      </c>
      <c r="J85" s="163" t="s">
        <v>190</v>
      </c>
      <c r="K85" s="134">
        <v>248000000</v>
      </c>
      <c r="L85" s="134">
        <v>248000000</v>
      </c>
      <c r="M85" s="134">
        <v>23946873042.075</v>
      </c>
      <c r="N85" s="134">
        <v>196713025.42</v>
      </c>
      <c r="O85" s="51">
        <v>70</v>
      </c>
      <c r="P85" s="51">
        <f t="shared" si="2"/>
        <v>0.4666666666666667</v>
      </c>
      <c r="Q85" s="51"/>
      <c r="R85" s="51"/>
      <c r="S85" s="51"/>
      <c r="T85" s="51"/>
      <c r="U85" s="51"/>
      <c r="V85" s="51"/>
      <c r="W85" s="9" t="s">
        <v>68</v>
      </c>
      <c r="X85" s="9" t="s">
        <v>63</v>
      </c>
      <c r="Y85" s="9" t="s">
        <v>307</v>
      </c>
      <c r="Z85" s="9" t="s">
        <v>743</v>
      </c>
      <c r="AA85" s="9" t="s">
        <v>301</v>
      </c>
      <c r="AB85" s="9" t="s">
        <v>301</v>
      </c>
      <c r="AC85" s="9" t="s">
        <v>222</v>
      </c>
      <c r="AD85" s="88" t="s">
        <v>279</v>
      </c>
      <c r="AE85" s="8" t="s">
        <v>117</v>
      </c>
      <c r="AF85" s="1"/>
      <c r="AG85" s="8"/>
    </row>
    <row r="86" spans="1:33" s="90" customFormat="1" ht="38.25">
      <c r="A86" s="16">
        <v>140</v>
      </c>
      <c r="B86" s="16">
        <v>842</v>
      </c>
      <c r="C86" s="10" t="s">
        <v>87</v>
      </c>
      <c r="D86" s="11" t="s">
        <v>191</v>
      </c>
      <c r="E86" s="257" t="s">
        <v>294</v>
      </c>
      <c r="F86" s="10" t="s">
        <v>297</v>
      </c>
      <c r="G86" s="11" t="s">
        <v>40</v>
      </c>
      <c r="H86" s="108" t="s">
        <v>819</v>
      </c>
      <c r="I86" s="108" t="s">
        <v>820</v>
      </c>
      <c r="J86" s="163" t="s">
        <v>190</v>
      </c>
      <c r="K86" s="134">
        <v>248000000</v>
      </c>
      <c r="L86" s="134">
        <v>248000000</v>
      </c>
      <c r="M86" s="134">
        <v>23946873042.075</v>
      </c>
      <c r="N86" s="134">
        <v>196713025.42</v>
      </c>
      <c r="O86" s="51">
        <v>210</v>
      </c>
      <c r="P86" s="51">
        <f t="shared" si="2"/>
        <v>1.4</v>
      </c>
      <c r="Q86" s="51"/>
      <c r="R86" s="51"/>
      <c r="S86" s="51"/>
      <c r="T86" s="51"/>
      <c r="U86" s="51"/>
      <c r="V86" s="51"/>
      <c r="W86" s="9" t="s">
        <v>68</v>
      </c>
      <c r="X86" s="9" t="s">
        <v>63</v>
      </c>
      <c r="Y86" s="9" t="s">
        <v>307</v>
      </c>
      <c r="Z86" s="9" t="s">
        <v>743</v>
      </c>
      <c r="AA86" s="9" t="s">
        <v>301</v>
      </c>
      <c r="AB86" s="9" t="s">
        <v>301</v>
      </c>
      <c r="AC86" s="9" t="s">
        <v>222</v>
      </c>
      <c r="AD86" s="88" t="s">
        <v>279</v>
      </c>
      <c r="AE86" s="8" t="s">
        <v>117</v>
      </c>
      <c r="AF86" s="1"/>
      <c r="AG86" s="8"/>
    </row>
    <row r="87" spans="1:33" s="90" customFormat="1" ht="38.25">
      <c r="A87" s="16">
        <v>142</v>
      </c>
      <c r="B87" s="16">
        <v>873</v>
      </c>
      <c r="C87" s="10" t="s">
        <v>87</v>
      </c>
      <c r="D87" s="11" t="s">
        <v>191</v>
      </c>
      <c r="E87" s="257" t="s">
        <v>913</v>
      </c>
      <c r="F87" s="11" t="s">
        <v>158</v>
      </c>
      <c r="G87" s="11" t="s">
        <v>40</v>
      </c>
      <c r="H87" s="108" t="s">
        <v>819</v>
      </c>
      <c r="I87" s="108" t="s">
        <v>820</v>
      </c>
      <c r="J87" s="163" t="s">
        <v>190</v>
      </c>
      <c r="K87" s="134">
        <v>248000000</v>
      </c>
      <c r="L87" s="134">
        <v>248000000</v>
      </c>
      <c r="M87" s="134">
        <v>23946873042.075</v>
      </c>
      <c r="N87" s="134">
        <v>196713025.42</v>
      </c>
      <c r="O87" s="51">
        <v>105</v>
      </c>
      <c r="P87" s="51">
        <f t="shared" si="2"/>
        <v>0.7</v>
      </c>
      <c r="Q87" s="51"/>
      <c r="R87" s="51"/>
      <c r="S87" s="51"/>
      <c r="T87" s="51"/>
      <c r="U87" s="51"/>
      <c r="V87" s="51"/>
      <c r="W87" s="9" t="s">
        <v>68</v>
      </c>
      <c r="X87" s="9" t="s">
        <v>63</v>
      </c>
      <c r="Y87" s="9" t="s">
        <v>307</v>
      </c>
      <c r="Z87" s="9" t="s">
        <v>743</v>
      </c>
      <c r="AA87" s="9" t="s">
        <v>301</v>
      </c>
      <c r="AB87" s="9" t="s">
        <v>301</v>
      </c>
      <c r="AC87" s="9" t="s">
        <v>222</v>
      </c>
      <c r="AD87" s="88" t="s">
        <v>279</v>
      </c>
      <c r="AE87" s="8" t="s">
        <v>117</v>
      </c>
      <c r="AF87" s="1"/>
      <c r="AG87" s="8"/>
    </row>
    <row r="88" spans="1:33" s="90" customFormat="1" ht="63.75">
      <c r="A88" s="16">
        <v>143</v>
      </c>
      <c r="B88" s="16">
        <v>890</v>
      </c>
      <c r="C88" s="10" t="s">
        <v>87</v>
      </c>
      <c r="D88" s="11" t="s">
        <v>188</v>
      </c>
      <c r="E88" s="257"/>
      <c r="F88" s="11" t="s">
        <v>423</v>
      </c>
      <c r="G88" s="11" t="s">
        <v>40</v>
      </c>
      <c r="H88" s="37"/>
      <c r="I88" s="37"/>
      <c r="J88" s="125"/>
      <c r="K88" s="245"/>
      <c r="L88" s="245"/>
      <c r="M88" s="245"/>
      <c r="N88" s="245"/>
      <c r="O88" s="51">
        <v>20</v>
      </c>
      <c r="P88" s="51">
        <f t="shared" si="2"/>
        <v>0.13333333333333333</v>
      </c>
      <c r="Q88" s="51"/>
      <c r="R88" s="51"/>
      <c r="S88" s="51"/>
      <c r="T88" s="51"/>
      <c r="U88" s="51"/>
      <c r="V88" s="51"/>
      <c r="W88" s="9" t="s">
        <v>68</v>
      </c>
      <c r="X88" s="9" t="s">
        <v>63</v>
      </c>
      <c r="Y88" s="9" t="s">
        <v>307</v>
      </c>
      <c r="Z88" s="9" t="s">
        <v>741</v>
      </c>
      <c r="AA88" s="9" t="s">
        <v>301</v>
      </c>
      <c r="AB88" s="9" t="s">
        <v>301</v>
      </c>
      <c r="AC88" s="9" t="s">
        <v>222</v>
      </c>
      <c r="AD88" s="88" t="s">
        <v>279</v>
      </c>
      <c r="AE88" s="8" t="s">
        <v>117</v>
      </c>
      <c r="AF88" s="1"/>
      <c r="AG88" s="8"/>
    </row>
    <row r="89" spans="1:33" s="90" customFormat="1" ht="38.25">
      <c r="A89" s="16">
        <v>159</v>
      </c>
      <c r="B89" s="16">
        <v>828</v>
      </c>
      <c r="C89" s="10" t="s">
        <v>88</v>
      </c>
      <c r="D89" s="11" t="s">
        <v>191</v>
      </c>
      <c r="E89" s="260" t="s">
        <v>213</v>
      </c>
      <c r="F89" s="11" t="s">
        <v>263</v>
      </c>
      <c r="G89" s="11" t="s">
        <v>40</v>
      </c>
      <c r="H89" s="37" t="s">
        <v>49</v>
      </c>
      <c r="I89" s="95" t="s">
        <v>104</v>
      </c>
      <c r="J89" s="191" t="s">
        <v>204</v>
      </c>
      <c r="K89" s="12">
        <v>11.291</v>
      </c>
      <c r="L89" s="227">
        <v>12930572.97150266</v>
      </c>
      <c r="M89" s="134">
        <v>408832471.387</v>
      </c>
      <c r="N89" s="134">
        <v>3358378.866</v>
      </c>
      <c r="O89" s="51">
        <v>85</v>
      </c>
      <c r="P89" s="51">
        <f t="shared" si="2"/>
        <v>0.5666666666666667</v>
      </c>
      <c r="Q89" s="51"/>
      <c r="R89" s="51"/>
      <c r="S89" s="51"/>
      <c r="T89" s="51"/>
      <c r="U89" s="51"/>
      <c r="V89" s="51"/>
      <c r="W89" s="9" t="s">
        <v>68</v>
      </c>
      <c r="X89" s="9" t="s">
        <v>63</v>
      </c>
      <c r="Y89" s="9" t="s">
        <v>307</v>
      </c>
      <c r="Z89" s="9" t="s">
        <v>743</v>
      </c>
      <c r="AA89" s="9" t="s">
        <v>301</v>
      </c>
      <c r="AB89" s="9" t="s">
        <v>301</v>
      </c>
      <c r="AC89" s="9" t="s">
        <v>222</v>
      </c>
      <c r="AD89" s="88" t="s">
        <v>279</v>
      </c>
      <c r="AE89" s="8" t="s">
        <v>117</v>
      </c>
      <c r="AF89" s="1"/>
      <c r="AG89" s="8"/>
    </row>
    <row r="90" spans="1:33" ht="38.25">
      <c r="A90" s="16">
        <v>188</v>
      </c>
      <c r="B90" s="16">
        <v>852</v>
      </c>
      <c r="C90" s="10" t="s">
        <v>192</v>
      </c>
      <c r="D90" s="11" t="s">
        <v>191</v>
      </c>
      <c r="E90" s="261" t="s">
        <v>794</v>
      </c>
      <c r="F90" s="250" t="s">
        <v>426</v>
      </c>
      <c r="G90" s="250" t="s">
        <v>40</v>
      </c>
      <c r="H90" s="139"/>
      <c r="I90" s="139"/>
      <c r="J90" s="117"/>
      <c r="K90" s="263"/>
      <c r="L90" s="56"/>
      <c r="M90" s="56"/>
      <c r="N90" s="56"/>
      <c r="O90" s="51">
        <v>319.1</v>
      </c>
      <c r="P90" s="51">
        <f t="shared" si="2"/>
        <v>2.1273333333333335</v>
      </c>
      <c r="Q90" s="51"/>
      <c r="R90" s="51"/>
      <c r="S90" s="51"/>
      <c r="T90" s="51"/>
      <c r="U90" s="51"/>
      <c r="V90" s="51"/>
      <c r="W90" s="9" t="s">
        <v>68</v>
      </c>
      <c r="X90" s="9" t="s">
        <v>63</v>
      </c>
      <c r="Y90" s="9" t="s">
        <v>307</v>
      </c>
      <c r="Z90" s="9" t="s">
        <v>743</v>
      </c>
      <c r="AA90" s="9" t="s">
        <v>301</v>
      </c>
      <c r="AB90" s="9" t="s">
        <v>301</v>
      </c>
      <c r="AC90" s="9" t="s">
        <v>571</v>
      </c>
      <c r="AD90" s="88" t="s">
        <v>278</v>
      </c>
      <c r="AE90" s="8" t="s">
        <v>117</v>
      </c>
      <c r="AF90" s="8"/>
      <c r="AG90" s="8"/>
    </row>
    <row r="91" spans="1:33" ht="38.25">
      <c r="A91" s="16">
        <v>186</v>
      </c>
      <c r="B91" s="16">
        <v>844</v>
      </c>
      <c r="C91" s="10" t="s">
        <v>192</v>
      </c>
      <c r="D91" s="11" t="s">
        <v>191</v>
      </c>
      <c r="E91" s="30" t="s">
        <v>796</v>
      </c>
      <c r="F91" s="11" t="s">
        <v>424</v>
      </c>
      <c r="G91" s="11" t="s">
        <v>40</v>
      </c>
      <c r="H91" s="37"/>
      <c r="I91" s="37"/>
      <c r="J91" s="117"/>
      <c r="K91" s="45"/>
      <c r="L91" s="56"/>
      <c r="M91" s="56"/>
      <c r="N91" s="56"/>
      <c r="O91" s="51">
        <v>140</v>
      </c>
      <c r="P91" s="51">
        <f t="shared" si="2"/>
        <v>0.9333333333333333</v>
      </c>
      <c r="Q91" s="51"/>
      <c r="R91" s="51"/>
      <c r="S91" s="51"/>
      <c r="T91" s="51"/>
      <c r="U91" s="51"/>
      <c r="V91" s="51"/>
      <c r="W91" s="9" t="s">
        <v>68</v>
      </c>
      <c r="X91" s="9" t="s">
        <v>63</v>
      </c>
      <c r="Y91" s="9" t="s">
        <v>307</v>
      </c>
      <c r="Z91" s="9" t="s">
        <v>743</v>
      </c>
      <c r="AA91" s="9" t="s">
        <v>301</v>
      </c>
      <c r="AB91" s="9" t="s">
        <v>301</v>
      </c>
      <c r="AC91" s="9" t="s">
        <v>571</v>
      </c>
      <c r="AD91" s="88" t="s">
        <v>278</v>
      </c>
      <c r="AE91" s="8" t="s">
        <v>117</v>
      </c>
      <c r="AF91" s="8"/>
      <c r="AG91" s="8"/>
    </row>
    <row r="92" spans="1:33" ht="54">
      <c r="A92" s="16">
        <v>221</v>
      </c>
      <c r="B92" s="16">
        <v>863</v>
      </c>
      <c r="C92" s="10" t="s">
        <v>192</v>
      </c>
      <c r="D92" s="11" t="s">
        <v>191</v>
      </c>
      <c r="E92" s="30" t="s">
        <v>797</v>
      </c>
      <c r="F92" s="67" t="s">
        <v>527</v>
      </c>
      <c r="G92" s="11" t="s">
        <v>40</v>
      </c>
      <c r="H92" s="37"/>
      <c r="I92" s="37"/>
      <c r="J92" s="122"/>
      <c r="K92" s="262"/>
      <c r="L92" s="262"/>
      <c r="M92" s="262"/>
      <c r="N92" s="262"/>
      <c r="O92" s="51">
        <v>330</v>
      </c>
      <c r="P92" s="51">
        <f t="shared" si="2"/>
        <v>2.2</v>
      </c>
      <c r="Q92" s="51"/>
      <c r="R92" s="51"/>
      <c r="S92" s="51"/>
      <c r="T92" s="51"/>
      <c r="U92" s="51"/>
      <c r="V92" s="51"/>
      <c r="W92" s="9" t="s">
        <v>68</v>
      </c>
      <c r="X92" s="9" t="s">
        <v>63</v>
      </c>
      <c r="Y92" s="9" t="s">
        <v>307</v>
      </c>
      <c r="Z92" s="9" t="s">
        <v>743</v>
      </c>
      <c r="AA92" s="9" t="s">
        <v>301</v>
      </c>
      <c r="AB92" s="9" t="s">
        <v>301</v>
      </c>
      <c r="AC92" s="9" t="s">
        <v>571</v>
      </c>
      <c r="AD92" s="88" t="s">
        <v>278</v>
      </c>
      <c r="AE92" s="8" t="s">
        <v>117</v>
      </c>
      <c r="AF92" s="8"/>
      <c r="AG92" s="8"/>
    </row>
    <row r="93" spans="1:33" s="90" customFormat="1" ht="38.25">
      <c r="A93" s="16">
        <v>223</v>
      </c>
      <c r="B93" s="16">
        <v>838</v>
      </c>
      <c r="C93" s="10" t="s">
        <v>192</v>
      </c>
      <c r="D93" s="11" t="s">
        <v>191</v>
      </c>
      <c r="E93" s="30" t="s">
        <v>802</v>
      </c>
      <c r="F93" s="61" t="s">
        <v>408</v>
      </c>
      <c r="G93" s="11" t="s">
        <v>40</v>
      </c>
      <c r="H93" s="37"/>
      <c r="I93" s="37"/>
      <c r="J93" s="122"/>
      <c r="K93" s="262"/>
      <c r="L93" s="262"/>
      <c r="M93" s="262"/>
      <c r="N93" s="262"/>
      <c r="O93" s="51">
        <v>400</v>
      </c>
      <c r="P93" s="51">
        <f t="shared" si="2"/>
        <v>2.6666666666666665</v>
      </c>
      <c r="Q93" s="51"/>
      <c r="R93" s="51"/>
      <c r="S93" s="51"/>
      <c r="T93" s="51"/>
      <c r="U93" s="51"/>
      <c r="V93" s="51"/>
      <c r="W93" s="9" t="s">
        <v>68</v>
      </c>
      <c r="X93" s="9" t="s">
        <v>63</v>
      </c>
      <c r="Y93" s="9" t="s">
        <v>307</v>
      </c>
      <c r="Z93" s="9" t="s">
        <v>743</v>
      </c>
      <c r="AA93" s="9" t="s">
        <v>301</v>
      </c>
      <c r="AB93" s="9" t="s">
        <v>301</v>
      </c>
      <c r="AC93" s="9" t="s">
        <v>571</v>
      </c>
      <c r="AD93" s="88" t="s">
        <v>278</v>
      </c>
      <c r="AE93" s="8" t="s">
        <v>117</v>
      </c>
      <c r="AF93" s="8"/>
      <c r="AG93" s="8" t="s">
        <v>314</v>
      </c>
    </row>
    <row r="94" spans="1:33" ht="38.25">
      <c r="A94" s="16"/>
      <c r="B94" s="16">
        <v>866</v>
      </c>
      <c r="C94" s="10" t="s">
        <v>192</v>
      </c>
      <c r="D94" s="11" t="s">
        <v>191</v>
      </c>
      <c r="E94" s="30" t="s">
        <v>803</v>
      </c>
      <c r="F94" s="61" t="s">
        <v>804</v>
      </c>
      <c r="G94" s="11" t="s">
        <v>40</v>
      </c>
      <c r="H94" s="37"/>
      <c r="I94" s="37"/>
      <c r="J94" s="162"/>
      <c r="K94" s="262"/>
      <c r="L94" s="262"/>
      <c r="M94" s="262"/>
      <c r="N94" s="262"/>
      <c r="O94" s="51">
        <v>100</v>
      </c>
      <c r="P94" s="51">
        <f t="shared" si="2"/>
        <v>0.6666666666666666</v>
      </c>
      <c r="Q94" s="51"/>
      <c r="R94" s="51"/>
      <c r="S94" s="51"/>
      <c r="T94" s="51"/>
      <c r="U94" s="51"/>
      <c r="V94" s="51"/>
      <c r="W94" s="9" t="s">
        <v>68</v>
      </c>
      <c r="X94" s="9" t="s">
        <v>63</v>
      </c>
      <c r="Y94" s="9" t="s">
        <v>307</v>
      </c>
      <c r="Z94" s="9"/>
      <c r="AA94" s="9"/>
      <c r="AB94" s="9" t="s">
        <v>301</v>
      </c>
      <c r="AC94" s="9" t="s">
        <v>571</v>
      </c>
      <c r="AD94" s="88" t="s">
        <v>278</v>
      </c>
      <c r="AE94" s="8" t="s">
        <v>117</v>
      </c>
      <c r="AF94" s="8"/>
      <c r="AG94" s="8"/>
    </row>
    <row r="95" spans="1:33" ht="38.25">
      <c r="A95" s="16">
        <v>219</v>
      </c>
      <c r="B95" s="16">
        <v>869</v>
      </c>
      <c r="C95" s="10" t="s">
        <v>194</v>
      </c>
      <c r="D95" s="11" t="s">
        <v>191</v>
      </c>
      <c r="E95" s="234" t="s">
        <v>14</v>
      </c>
      <c r="F95" s="11" t="s">
        <v>15</v>
      </c>
      <c r="G95" s="11" t="s">
        <v>40</v>
      </c>
      <c r="H95" s="37" t="s">
        <v>28</v>
      </c>
      <c r="I95" s="37" t="s">
        <v>29</v>
      </c>
      <c r="J95" s="264" t="s">
        <v>195</v>
      </c>
      <c r="K95" s="45">
        <v>256.9</v>
      </c>
      <c r="L95" s="94">
        <v>357293951.575279</v>
      </c>
      <c r="M95" s="134">
        <v>22320579662.752</v>
      </c>
      <c r="N95" s="134">
        <v>183353740.878</v>
      </c>
      <c r="O95" s="51">
        <v>500</v>
      </c>
      <c r="P95" s="51">
        <f t="shared" si="2"/>
        <v>3.3333333333333335</v>
      </c>
      <c r="Q95" s="94">
        <v>1963922.641</v>
      </c>
      <c r="R95" s="94">
        <v>1368519.068</v>
      </c>
      <c r="S95" s="94">
        <f>SUM(Q95:R95)</f>
        <v>3332441.709</v>
      </c>
      <c r="T95" s="68">
        <v>312996720.268</v>
      </c>
      <c r="U95" s="68">
        <v>218449955.652</v>
      </c>
      <c r="V95" s="221">
        <f>SUM(T95:U95)</f>
        <v>531446675.92</v>
      </c>
      <c r="W95" s="9" t="s">
        <v>68</v>
      </c>
      <c r="X95" s="9" t="s">
        <v>63</v>
      </c>
      <c r="Y95" s="9" t="s">
        <v>307</v>
      </c>
      <c r="Z95" s="9" t="s">
        <v>743</v>
      </c>
      <c r="AA95" s="9" t="s">
        <v>301</v>
      </c>
      <c r="AB95" s="9" t="s">
        <v>301</v>
      </c>
      <c r="AC95" s="9" t="s">
        <v>571</v>
      </c>
      <c r="AD95" s="88" t="s">
        <v>278</v>
      </c>
      <c r="AE95" s="8" t="s">
        <v>117</v>
      </c>
      <c r="AF95" s="8"/>
      <c r="AG95" s="8"/>
    </row>
    <row r="96" spans="1:33" ht="38.25">
      <c r="A96" s="16">
        <v>220</v>
      </c>
      <c r="B96" s="16">
        <v>848</v>
      </c>
      <c r="C96" s="10" t="s">
        <v>194</v>
      </c>
      <c r="D96" s="11" t="s">
        <v>191</v>
      </c>
      <c r="E96" s="234">
        <v>5409</v>
      </c>
      <c r="F96" s="11" t="s">
        <v>31</v>
      </c>
      <c r="G96" s="11" t="s">
        <v>40</v>
      </c>
      <c r="H96" s="37" t="s">
        <v>138</v>
      </c>
      <c r="I96" s="37" t="s">
        <v>135</v>
      </c>
      <c r="J96" s="9" t="s">
        <v>195</v>
      </c>
      <c r="K96" s="45">
        <v>78.3</v>
      </c>
      <c r="L96" s="94">
        <v>108898857.17533804</v>
      </c>
      <c r="M96" s="134">
        <v>13407222188.088</v>
      </c>
      <c r="N96" s="134">
        <v>110134431.099</v>
      </c>
      <c r="O96" s="51">
        <v>6050</v>
      </c>
      <c r="P96" s="51">
        <f t="shared" si="2"/>
        <v>40.333333333333336</v>
      </c>
      <c r="Q96" s="51"/>
      <c r="R96" s="51"/>
      <c r="S96" s="51"/>
      <c r="T96" s="51"/>
      <c r="U96" s="51"/>
      <c r="V96" s="51"/>
      <c r="W96" s="9" t="s">
        <v>68</v>
      </c>
      <c r="X96" s="9" t="s">
        <v>63</v>
      </c>
      <c r="Y96" s="9" t="s">
        <v>307</v>
      </c>
      <c r="Z96" s="9" t="s">
        <v>743</v>
      </c>
      <c r="AA96" s="9" t="s">
        <v>301</v>
      </c>
      <c r="AB96" s="9" t="s">
        <v>301</v>
      </c>
      <c r="AC96" s="9" t="s">
        <v>571</v>
      </c>
      <c r="AD96" s="88" t="s">
        <v>278</v>
      </c>
      <c r="AE96" s="8" t="s">
        <v>117</v>
      </c>
      <c r="AF96" s="8"/>
      <c r="AG96" s="8"/>
    </row>
    <row r="97" spans="1:33" ht="38.25">
      <c r="A97" s="16">
        <v>267</v>
      </c>
      <c r="B97" s="16">
        <v>847</v>
      </c>
      <c r="C97" s="10" t="s">
        <v>89</v>
      </c>
      <c r="D97" s="11" t="s">
        <v>191</v>
      </c>
      <c r="E97" s="22" t="s">
        <v>45</v>
      </c>
      <c r="F97" s="11" t="s">
        <v>180</v>
      </c>
      <c r="G97" s="11" t="s">
        <v>40</v>
      </c>
      <c r="H97" s="37" t="s">
        <v>80</v>
      </c>
      <c r="I97" s="37" t="s">
        <v>135</v>
      </c>
      <c r="J97" s="9" t="s">
        <v>76</v>
      </c>
      <c r="K97" s="12">
        <v>11943</v>
      </c>
      <c r="L97" s="94">
        <v>108627040.56588094</v>
      </c>
      <c r="M97" s="134">
        <v>6440125284.148</v>
      </c>
      <c r="N97" s="134">
        <v>52902795.555</v>
      </c>
      <c r="O97" s="51">
        <v>200</v>
      </c>
      <c r="P97" s="51">
        <f t="shared" si="2"/>
        <v>1.3333333333333333</v>
      </c>
      <c r="Q97" s="94">
        <v>40759.914</v>
      </c>
      <c r="R97" s="94" t="s">
        <v>723</v>
      </c>
      <c r="S97" s="94">
        <f>SUM(Q97:R97)</f>
        <v>40759.914</v>
      </c>
      <c r="T97" s="68">
        <v>6519139.594</v>
      </c>
      <c r="U97" s="68" t="s">
        <v>723</v>
      </c>
      <c r="V97" s="221">
        <f>SUM(T97:U97)</f>
        <v>6519139.594</v>
      </c>
      <c r="W97" s="9" t="s">
        <v>68</v>
      </c>
      <c r="X97" s="9" t="s">
        <v>63</v>
      </c>
      <c r="Y97" s="9" t="s">
        <v>307</v>
      </c>
      <c r="Z97" s="9" t="s">
        <v>743</v>
      </c>
      <c r="AA97" s="9" t="s">
        <v>301</v>
      </c>
      <c r="AB97" s="9" t="s">
        <v>301</v>
      </c>
      <c r="AC97" s="9" t="s">
        <v>89</v>
      </c>
      <c r="AD97" s="9" t="s">
        <v>279</v>
      </c>
      <c r="AE97" s="8" t="s">
        <v>117</v>
      </c>
      <c r="AF97" s="8"/>
      <c r="AG97" s="8"/>
    </row>
    <row r="98" spans="1:33" ht="38.25">
      <c r="A98" s="145">
        <v>268</v>
      </c>
      <c r="B98" s="145">
        <v>855</v>
      </c>
      <c r="C98" s="146" t="s">
        <v>89</v>
      </c>
      <c r="D98" s="140" t="s">
        <v>191</v>
      </c>
      <c r="E98" s="187" t="s">
        <v>46</v>
      </c>
      <c r="F98" s="250" t="s">
        <v>973</v>
      </c>
      <c r="G98" s="140" t="s">
        <v>40</v>
      </c>
      <c r="H98" s="139" t="s">
        <v>542</v>
      </c>
      <c r="I98" s="139" t="s">
        <v>583</v>
      </c>
      <c r="J98" s="242" t="s">
        <v>76</v>
      </c>
      <c r="K98" s="265">
        <v>23300000000</v>
      </c>
      <c r="L98" s="369">
        <v>211924143.44679108</v>
      </c>
      <c r="M98" s="147">
        <v>11500289955.021</v>
      </c>
      <c r="N98" s="147">
        <v>94469821.855</v>
      </c>
      <c r="O98" s="103">
        <v>400</v>
      </c>
      <c r="P98" s="51">
        <f t="shared" si="2"/>
        <v>2.6666666666666665</v>
      </c>
      <c r="Q98" s="51"/>
      <c r="R98" s="51"/>
      <c r="S98" s="51"/>
      <c r="T98" s="51"/>
      <c r="U98" s="51"/>
      <c r="V98" s="51"/>
      <c r="W98" s="148" t="s">
        <v>68</v>
      </c>
      <c r="X98" s="148" t="s">
        <v>63</v>
      </c>
      <c r="Y98" s="9" t="s">
        <v>307</v>
      </c>
      <c r="Z98" s="9" t="s">
        <v>743</v>
      </c>
      <c r="AA98" s="9" t="s">
        <v>301</v>
      </c>
      <c r="AB98" s="9" t="s">
        <v>301</v>
      </c>
      <c r="AC98" s="9" t="s">
        <v>89</v>
      </c>
      <c r="AD98" s="9" t="s">
        <v>279</v>
      </c>
      <c r="AE98" s="8" t="s">
        <v>117</v>
      </c>
      <c r="AF98" s="8"/>
      <c r="AG98" s="8"/>
    </row>
    <row r="99" spans="1:33" s="90" customFormat="1" ht="38.25">
      <c r="A99" s="16">
        <v>269</v>
      </c>
      <c r="B99" s="16">
        <v>881</v>
      </c>
      <c r="C99" s="10" t="s">
        <v>89</v>
      </c>
      <c r="D99" s="11" t="s">
        <v>188</v>
      </c>
      <c r="E99" s="74">
        <v>1560690</v>
      </c>
      <c r="F99" s="11" t="s">
        <v>427</v>
      </c>
      <c r="G99" s="11" t="s">
        <v>40</v>
      </c>
      <c r="H99" s="139" t="s">
        <v>412</v>
      </c>
      <c r="I99" s="139" t="s">
        <v>391</v>
      </c>
      <c r="J99" s="117" t="s">
        <v>76</v>
      </c>
      <c r="K99" s="45">
        <v>994</v>
      </c>
      <c r="L99" s="94">
        <v>9040884.059489714</v>
      </c>
      <c r="M99" s="134">
        <v>967409119.661</v>
      </c>
      <c r="N99" s="134">
        <v>7946840.258</v>
      </c>
      <c r="O99" s="54">
        <v>10</v>
      </c>
      <c r="P99" s="51">
        <f t="shared" si="2"/>
        <v>0.06666666666666667</v>
      </c>
      <c r="Q99" s="51"/>
      <c r="R99" s="51"/>
      <c r="S99" s="51"/>
      <c r="T99" s="51"/>
      <c r="U99" s="51"/>
      <c r="V99" s="51"/>
      <c r="W99" s="9" t="s">
        <v>68</v>
      </c>
      <c r="X99" s="9" t="s">
        <v>63</v>
      </c>
      <c r="Y99" s="9" t="s">
        <v>307</v>
      </c>
      <c r="Z99" s="9" t="s">
        <v>743</v>
      </c>
      <c r="AA99" s="9" t="s">
        <v>301</v>
      </c>
      <c r="AB99" s="9" t="s">
        <v>301</v>
      </c>
      <c r="AC99" s="9" t="s">
        <v>89</v>
      </c>
      <c r="AD99" s="9" t="s">
        <v>279</v>
      </c>
      <c r="AE99" s="8" t="s">
        <v>117</v>
      </c>
      <c r="AF99" s="8"/>
      <c r="AG99" s="8"/>
    </row>
    <row r="100" spans="1:33" ht="39" thickBot="1">
      <c r="A100" s="16">
        <v>270</v>
      </c>
      <c r="B100" s="16">
        <v>845</v>
      </c>
      <c r="C100" s="10" t="s">
        <v>89</v>
      </c>
      <c r="D100" s="11" t="s">
        <v>191</v>
      </c>
      <c r="E100" s="22" t="s">
        <v>524</v>
      </c>
      <c r="F100" s="71" t="s">
        <v>625</v>
      </c>
      <c r="G100" s="83" t="s">
        <v>40</v>
      </c>
      <c r="H100" s="139" t="s">
        <v>543</v>
      </c>
      <c r="I100" s="139" t="s">
        <v>544</v>
      </c>
      <c r="J100" s="130" t="s">
        <v>76</v>
      </c>
      <c r="K100" s="85">
        <v>2665000000</v>
      </c>
      <c r="L100" s="193">
        <v>24239392.37277675</v>
      </c>
      <c r="M100" s="56"/>
      <c r="N100" s="56"/>
      <c r="O100" s="51">
        <v>350</v>
      </c>
      <c r="P100" s="51">
        <f t="shared" si="2"/>
        <v>2.3333333333333335</v>
      </c>
      <c r="Q100" s="51"/>
      <c r="R100" s="51"/>
      <c r="S100" s="51"/>
      <c r="T100" s="51"/>
      <c r="U100" s="51"/>
      <c r="V100" s="51"/>
      <c r="W100" s="9" t="s">
        <v>68</v>
      </c>
      <c r="X100" s="9" t="s">
        <v>63</v>
      </c>
      <c r="Y100" s="9" t="s">
        <v>307</v>
      </c>
      <c r="Z100" s="105" t="s">
        <v>743</v>
      </c>
      <c r="AA100" s="9" t="s">
        <v>301</v>
      </c>
      <c r="AB100" s="9" t="s">
        <v>301</v>
      </c>
      <c r="AC100" s="9" t="s">
        <v>89</v>
      </c>
      <c r="AD100" s="9" t="s">
        <v>279</v>
      </c>
      <c r="AE100" s="8" t="s">
        <v>117</v>
      </c>
      <c r="AF100" s="8"/>
      <c r="AG100" s="8"/>
    </row>
    <row r="101" spans="1:33" ht="39" thickBot="1">
      <c r="A101" s="16"/>
      <c r="B101" s="16">
        <v>867</v>
      </c>
      <c r="C101" s="10" t="s">
        <v>202</v>
      </c>
      <c r="D101" s="11" t="s">
        <v>188</v>
      </c>
      <c r="E101" s="77"/>
      <c r="F101" s="11" t="s">
        <v>927</v>
      </c>
      <c r="G101" s="11" t="s">
        <v>40</v>
      </c>
      <c r="H101" s="139"/>
      <c r="I101" s="139"/>
      <c r="J101" s="117"/>
      <c r="L101" s="12"/>
      <c r="M101" s="12"/>
      <c r="N101" s="12"/>
      <c r="O101" s="54">
        <v>35</v>
      </c>
      <c r="P101" s="51">
        <f t="shared" si="2"/>
        <v>0.23333333333333334</v>
      </c>
      <c r="Q101" s="51"/>
      <c r="R101" s="51"/>
      <c r="S101" s="51"/>
      <c r="T101" s="51"/>
      <c r="U101" s="51"/>
      <c r="V101" s="51"/>
      <c r="W101" s="9" t="s">
        <v>68</v>
      </c>
      <c r="X101" s="9" t="s">
        <v>63</v>
      </c>
      <c r="Y101" s="9" t="s">
        <v>307</v>
      </c>
      <c r="Z101" s="9"/>
      <c r="AA101" s="9"/>
      <c r="AB101" s="9" t="s">
        <v>301</v>
      </c>
      <c r="AC101" s="9" t="s">
        <v>222</v>
      </c>
      <c r="AD101" s="88" t="s">
        <v>279</v>
      </c>
      <c r="AE101" s="8" t="s">
        <v>117</v>
      </c>
      <c r="AF101" s="266"/>
      <c r="AG101" s="8"/>
    </row>
    <row r="102" spans="1:33" ht="51">
      <c r="A102" s="16">
        <v>110</v>
      </c>
      <c r="B102" s="16">
        <v>768</v>
      </c>
      <c r="C102" s="10" t="s">
        <v>86</v>
      </c>
      <c r="D102" s="11" t="s">
        <v>191</v>
      </c>
      <c r="E102" s="42"/>
      <c r="F102" s="43" t="s">
        <v>622</v>
      </c>
      <c r="G102" s="11" t="s">
        <v>623</v>
      </c>
      <c r="H102" s="37"/>
      <c r="I102" s="37"/>
      <c r="J102" s="117"/>
      <c r="L102" s="12"/>
      <c r="M102" s="12"/>
      <c r="N102" s="12"/>
      <c r="O102" s="51">
        <v>2500</v>
      </c>
      <c r="P102" s="51">
        <f t="shared" si="2"/>
        <v>16.666666666666668</v>
      </c>
      <c r="Q102" s="51"/>
      <c r="R102" s="51"/>
      <c r="S102" s="51"/>
      <c r="T102" s="51"/>
      <c r="U102" s="51"/>
      <c r="V102" s="51"/>
      <c r="W102" s="9" t="s">
        <v>68</v>
      </c>
      <c r="X102" s="9" t="s">
        <v>63</v>
      </c>
      <c r="Y102" s="9" t="s">
        <v>307</v>
      </c>
      <c r="Z102" s="88" t="s">
        <v>740</v>
      </c>
      <c r="AA102" s="9" t="s">
        <v>300</v>
      </c>
      <c r="AB102" s="9" t="s">
        <v>300</v>
      </c>
      <c r="AC102" s="9" t="s">
        <v>86</v>
      </c>
      <c r="AD102" s="9" t="s">
        <v>279</v>
      </c>
      <c r="AE102" s="8" t="s">
        <v>117</v>
      </c>
      <c r="AF102" s="8"/>
      <c r="AG102" s="8"/>
    </row>
    <row r="103" spans="1:33" ht="54">
      <c r="A103" s="16">
        <v>65</v>
      </c>
      <c r="B103" s="16">
        <v>782</v>
      </c>
      <c r="C103" s="10" t="s">
        <v>189</v>
      </c>
      <c r="D103" s="10" t="s">
        <v>191</v>
      </c>
      <c r="E103" s="30">
        <v>3344</v>
      </c>
      <c r="F103" s="11" t="s">
        <v>261</v>
      </c>
      <c r="G103" s="11" t="s">
        <v>223</v>
      </c>
      <c r="H103" s="37" t="s">
        <v>363</v>
      </c>
      <c r="I103" s="37" t="s">
        <v>364</v>
      </c>
      <c r="J103" s="117" t="s">
        <v>190</v>
      </c>
      <c r="K103" s="17">
        <v>150</v>
      </c>
      <c r="L103" s="134">
        <v>150000000</v>
      </c>
      <c r="M103" s="134">
        <v>18159720291.453</v>
      </c>
      <c r="N103" s="134">
        <v>149174111.92</v>
      </c>
      <c r="O103" s="51">
        <v>100</v>
      </c>
      <c r="P103" s="51">
        <f t="shared" si="2"/>
        <v>0.6666666666666666</v>
      </c>
      <c r="Q103" s="94" t="s">
        <v>723</v>
      </c>
      <c r="R103" s="94">
        <v>110320.06</v>
      </c>
      <c r="S103" s="94">
        <f>SUM(Q103:R103)</f>
        <v>110320.06</v>
      </c>
      <c r="T103" s="68" t="s">
        <v>723</v>
      </c>
      <c r="U103" s="68">
        <v>17461383.692</v>
      </c>
      <c r="V103" s="221">
        <f>SUM(T103:U103)</f>
        <v>17461383.692</v>
      </c>
      <c r="W103" s="9" t="s">
        <v>68</v>
      </c>
      <c r="X103" s="9" t="s">
        <v>63</v>
      </c>
      <c r="Y103" s="9" t="s">
        <v>307</v>
      </c>
      <c r="Z103" s="71" t="s">
        <v>741</v>
      </c>
      <c r="AA103" s="9" t="s">
        <v>300</v>
      </c>
      <c r="AB103" s="9" t="s">
        <v>300</v>
      </c>
      <c r="AC103" s="9" t="s">
        <v>189</v>
      </c>
      <c r="AD103" s="9" t="s">
        <v>278</v>
      </c>
      <c r="AE103" s="8" t="s">
        <v>117</v>
      </c>
      <c r="AF103" s="8"/>
      <c r="AG103" s="8"/>
    </row>
    <row r="104" spans="1:33" ht="63.75">
      <c r="A104" s="16">
        <v>230</v>
      </c>
      <c r="B104" s="16">
        <v>785</v>
      </c>
      <c r="C104" s="10" t="s">
        <v>194</v>
      </c>
      <c r="D104" s="11" t="s">
        <v>188</v>
      </c>
      <c r="E104" s="234"/>
      <c r="F104" s="11" t="s">
        <v>606</v>
      </c>
      <c r="G104" s="11" t="s">
        <v>223</v>
      </c>
      <c r="H104" s="139"/>
      <c r="I104" s="139"/>
      <c r="J104" s="128"/>
      <c r="K104" s="45"/>
      <c r="L104" s="56"/>
      <c r="M104" s="56"/>
      <c r="N104" s="56"/>
      <c r="O104" s="51">
        <v>50</v>
      </c>
      <c r="P104" s="51">
        <f t="shared" si="2"/>
        <v>0.3333333333333333</v>
      </c>
      <c r="Q104" s="51"/>
      <c r="R104" s="51"/>
      <c r="S104" s="51"/>
      <c r="T104" s="51"/>
      <c r="U104" s="51"/>
      <c r="V104" s="51"/>
      <c r="W104" s="9" t="s">
        <v>68</v>
      </c>
      <c r="X104" s="9" t="s">
        <v>63</v>
      </c>
      <c r="Y104" s="9" t="s">
        <v>307</v>
      </c>
      <c r="Z104" s="9" t="s">
        <v>741</v>
      </c>
      <c r="AA104" s="9" t="s">
        <v>300</v>
      </c>
      <c r="AB104" s="9" t="s">
        <v>300</v>
      </c>
      <c r="AC104" s="9" t="s">
        <v>571</v>
      </c>
      <c r="AD104" s="88" t="s">
        <v>278</v>
      </c>
      <c r="AE104" s="8" t="s">
        <v>117</v>
      </c>
      <c r="AF104" s="8"/>
      <c r="AG104" s="8"/>
    </row>
    <row r="105" spans="1:33" ht="51">
      <c r="A105" s="16">
        <v>112</v>
      </c>
      <c r="B105" s="16">
        <v>823</v>
      </c>
      <c r="C105" s="10" t="s">
        <v>86</v>
      </c>
      <c r="D105" s="11" t="s">
        <v>191</v>
      </c>
      <c r="E105" s="22"/>
      <c r="F105" s="41" t="s">
        <v>979</v>
      </c>
      <c r="G105" s="11" t="s">
        <v>304</v>
      </c>
      <c r="H105" s="37"/>
      <c r="I105" s="37"/>
      <c r="J105" s="117"/>
      <c r="K105" s="48"/>
      <c r="L105" s="69"/>
      <c r="M105" s="69"/>
      <c r="N105" s="69"/>
      <c r="O105" s="51">
        <v>410</v>
      </c>
      <c r="P105" s="51">
        <f t="shared" si="2"/>
        <v>2.7333333333333334</v>
      </c>
      <c r="Q105" s="51"/>
      <c r="R105" s="51"/>
      <c r="S105" s="51"/>
      <c r="T105" s="51"/>
      <c r="U105" s="51"/>
      <c r="V105" s="51"/>
      <c r="W105" s="13" t="s">
        <v>68</v>
      </c>
      <c r="X105" s="9" t="s">
        <v>63</v>
      </c>
      <c r="Y105" s="9" t="s">
        <v>307</v>
      </c>
      <c r="Z105" s="88" t="s">
        <v>740</v>
      </c>
      <c r="AA105" s="9" t="s">
        <v>301</v>
      </c>
      <c r="AB105" s="9" t="s">
        <v>300</v>
      </c>
      <c r="AC105" s="9" t="s">
        <v>86</v>
      </c>
      <c r="AD105" s="9" t="s">
        <v>279</v>
      </c>
      <c r="AE105" s="8" t="s">
        <v>117</v>
      </c>
      <c r="AF105" s="8"/>
      <c r="AG105" s="8"/>
    </row>
    <row r="106" spans="1:33" ht="63.75">
      <c r="A106" s="16">
        <v>113</v>
      </c>
      <c r="B106" s="16">
        <v>819</v>
      </c>
      <c r="C106" s="10" t="s">
        <v>86</v>
      </c>
      <c r="D106" s="11" t="s">
        <v>191</v>
      </c>
      <c r="E106" s="22"/>
      <c r="F106" s="41" t="s">
        <v>620</v>
      </c>
      <c r="G106" s="11" t="s">
        <v>304</v>
      </c>
      <c r="H106" s="37"/>
      <c r="I106" s="37"/>
      <c r="J106" s="117"/>
      <c r="K106" s="48"/>
      <c r="L106" s="69"/>
      <c r="M106" s="69"/>
      <c r="N106" s="69"/>
      <c r="O106" s="51">
        <v>2500</v>
      </c>
      <c r="P106" s="51">
        <f t="shared" si="2"/>
        <v>16.666666666666668</v>
      </c>
      <c r="Q106" s="51"/>
      <c r="R106" s="51"/>
      <c r="S106" s="51"/>
      <c r="T106" s="51"/>
      <c r="U106" s="51"/>
      <c r="V106" s="51"/>
      <c r="W106" s="13" t="s">
        <v>68</v>
      </c>
      <c r="X106" s="9" t="s">
        <v>63</v>
      </c>
      <c r="Y106" s="9" t="s">
        <v>307</v>
      </c>
      <c r="Z106" s="9" t="s">
        <v>741</v>
      </c>
      <c r="AA106" s="9" t="s">
        <v>301</v>
      </c>
      <c r="AB106" s="9" t="s">
        <v>300</v>
      </c>
      <c r="AC106" s="9" t="s">
        <v>86</v>
      </c>
      <c r="AD106" s="9" t="s">
        <v>279</v>
      </c>
      <c r="AE106" s="8" t="s">
        <v>117</v>
      </c>
      <c r="AF106" s="8"/>
      <c r="AG106" s="8"/>
    </row>
    <row r="107" spans="1:33" ht="38.25">
      <c r="A107" s="16">
        <v>89</v>
      </c>
      <c r="B107" s="16">
        <v>908</v>
      </c>
      <c r="C107" s="10" t="s">
        <v>373</v>
      </c>
      <c r="D107" s="11" t="s">
        <v>191</v>
      </c>
      <c r="E107" s="22"/>
      <c r="F107" s="8" t="s">
        <v>418</v>
      </c>
      <c r="G107" s="11" t="s">
        <v>212</v>
      </c>
      <c r="H107" s="136" t="s">
        <v>715</v>
      </c>
      <c r="I107" s="136" t="s">
        <v>29</v>
      </c>
      <c r="J107" s="122" t="s">
        <v>190</v>
      </c>
      <c r="K107" s="134">
        <v>300000000</v>
      </c>
      <c r="L107" s="134">
        <v>300000000</v>
      </c>
      <c r="M107" s="134">
        <v>36520519662</v>
      </c>
      <c r="N107" s="134">
        <v>300000000</v>
      </c>
      <c r="O107" s="51">
        <v>750</v>
      </c>
      <c r="P107" s="51">
        <f t="shared" si="2"/>
        <v>5</v>
      </c>
      <c r="Q107" s="51"/>
      <c r="R107" s="51"/>
      <c r="S107" s="51"/>
      <c r="T107" s="51"/>
      <c r="U107" s="51"/>
      <c r="V107" s="51"/>
      <c r="W107" s="9" t="s">
        <v>68</v>
      </c>
      <c r="X107" s="9" t="s">
        <v>63</v>
      </c>
      <c r="Y107" s="9" t="s">
        <v>307</v>
      </c>
      <c r="Z107" s="71" t="s">
        <v>743</v>
      </c>
      <c r="AA107" s="9" t="s">
        <v>301</v>
      </c>
      <c r="AB107" s="9" t="s">
        <v>301</v>
      </c>
      <c r="AC107" s="9" t="s">
        <v>86</v>
      </c>
      <c r="AD107" s="9" t="s">
        <v>278</v>
      </c>
      <c r="AE107" s="8" t="s">
        <v>117</v>
      </c>
      <c r="AF107" s="39"/>
      <c r="AG107" s="8"/>
    </row>
    <row r="108" spans="1:33" ht="38.25">
      <c r="A108" s="16">
        <v>114</v>
      </c>
      <c r="B108" s="16">
        <v>907</v>
      </c>
      <c r="C108" s="10" t="s">
        <v>86</v>
      </c>
      <c r="D108" s="11" t="s">
        <v>191</v>
      </c>
      <c r="E108" s="22" t="s">
        <v>631</v>
      </c>
      <c r="F108" s="11" t="s">
        <v>221</v>
      </c>
      <c r="G108" s="11" t="s">
        <v>212</v>
      </c>
      <c r="H108" s="37" t="s">
        <v>632</v>
      </c>
      <c r="I108" s="37" t="s">
        <v>328</v>
      </c>
      <c r="J108" s="117" t="s">
        <v>190</v>
      </c>
      <c r="K108" s="79">
        <v>576</v>
      </c>
      <c r="L108" s="134">
        <v>576000000</v>
      </c>
      <c r="M108" s="134">
        <v>35079586181.717</v>
      </c>
      <c r="N108" s="134">
        <v>288163365.47</v>
      </c>
      <c r="O108" s="51">
        <v>2000</v>
      </c>
      <c r="P108" s="51">
        <f t="shared" si="2"/>
        <v>13.333333333333334</v>
      </c>
      <c r="Q108" s="94" t="s">
        <v>723</v>
      </c>
      <c r="R108" s="94">
        <v>8200769</v>
      </c>
      <c r="S108" s="94">
        <f>SUM(Q108:R108)</f>
        <v>8200769</v>
      </c>
      <c r="T108" s="68" t="s">
        <v>723</v>
      </c>
      <c r="U108" s="68">
        <v>1312596154.527</v>
      </c>
      <c r="V108" s="221">
        <f>SUM(T108:U108)</f>
        <v>1312596154.527</v>
      </c>
      <c r="W108" s="13" t="s">
        <v>68</v>
      </c>
      <c r="X108" s="9" t="s">
        <v>63</v>
      </c>
      <c r="Y108" s="9" t="s">
        <v>307</v>
      </c>
      <c r="Z108" s="71" t="s">
        <v>743</v>
      </c>
      <c r="AA108" s="9" t="s">
        <v>301</v>
      </c>
      <c r="AB108" s="9" t="s">
        <v>301</v>
      </c>
      <c r="AC108" s="9" t="s">
        <v>86</v>
      </c>
      <c r="AD108" s="9" t="s">
        <v>279</v>
      </c>
      <c r="AE108" s="8" t="s">
        <v>117</v>
      </c>
      <c r="AF108" s="8"/>
      <c r="AG108" s="8"/>
    </row>
    <row r="109" spans="1:33" ht="38.25">
      <c r="A109" s="16">
        <v>120</v>
      </c>
      <c r="B109" s="16">
        <v>911</v>
      </c>
      <c r="C109" s="10" t="s">
        <v>1</v>
      </c>
      <c r="D109" s="11" t="s">
        <v>191</v>
      </c>
      <c r="E109" s="35"/>
      <c r="F109" s="11" t="s">
        <v>240</v>
      </c>
      <c r="G109" s="11" t="s">
        <v>212</v>
      </c>
      <c r="H109" s="8"/>
      <c r="I109" s="8"/>
      <c r="J109" s="267"/>
      <c r="K109" s="8"/>
      <c r="L109" s="14"/>
      <c r="M109" s="14"/>
      <c r="N109" s="14"/>
      <c r="O109" s="51">
        <v>720.338</v>
      </c>
      <c r="P109" s="51">
        <f t="shared" si="2"/>
        <v>4.802253333333333</v>
      </c>
      <c r="Q109" s="51"/>
      <c r="R109" s="51"/>
      <c r="S109" s="51"/>
      <c r="T109" s="51"/>
      <c r="U109" s="51"/>
      <c r="V109" s="51"/>
      <c r="W109" s="9" t="s">
        <v>68</v>
      </c>
      <c r="X109" s="9" t="s">
        <v>63</v>
      </c>
      <c r="Y109" s="9" t="s">
        <v>307</v>
      </c>
      <c r="Z109" s="71" t="s">
        <v>743</v>
      </c>
      <c r="AA109" s="9" t="s">
        <v>301</v>
      </c>
      <c r="AB109" s="9" t="s">
        <v>301</v>
      </c>
      <c r="AC109" s="9" t="s">
        <v>222</v>
      </c>
      <c r="AD109" s="9" t="s">
        <v>278</v>
      </c>
      <c r="AE109" s="8" t="s">
        <v>117</v>
      </c>
      <c r="AF109" s="8"/>
      <c r="AG109" s="8"/>
    </row>
    <row r="110" spans="1:33" ht="38.25">
      <c r="A110" s="16">
        <v>123</v>
      </c>
      <c r="B110" s="16">
        <v>911</v>
      </c>
      <c r="C110" s="10" t="s">
        <v>82</v>
      </c>
      <c r="D110" s="11" t="s">
        <v>188</v>
      </c>
      <c r="E110" s="35"/>
      <c r="F110" s="11" t="s">
        <v>240</v>
      </c>
      <c r="G110" s="11" t="s">
        <v>212</v>
      </c>
      <c r="H110" s="37" t="s">
        <v>128</v>
      </c>
      <c r="I110" s="37"/>
      <c r="J110" s="123"/>
      <c r="K110" s="14"/>
      <c r="L110" s="14"/>
      <c r="M110" s="14"/>
      <c r="N110" s="14"/>
      <c r="O110" s="51">
        <v>262.498</v>
      </c>
      <c r="P110" s="51">
        <f t="shared" si="2"/>
        <v>1.7499866666666666</v>
      </c>
      <c r="Q110" s="51"/>
      <c r="R110" s="51"/>
      <c r="S110" s="51"/>
      <c r="T110" s="51"/>
      <c r="U110" s="51"/>
      <c r="V110" s="51"/>
      <c r="W110" s="9" t="s">
        <v>68</v>
      </c>
      <c r="X110" s="9" t="s">
        <v>63</v>
      </c>
      <c r="Y110" s="9" t="s">
        <v>307</v>
      </c>
      <c r="Z110" s="71" t="s">
        <v>743</v>
      </c>
      <c r="AA110" s="9" t="s">
        <v>301</v>
      </c>
      <c r="AB110" s="9" t="s">
        <v>301</v>
      </c>
      <c r="AC110" s="9" t="s">
        <v>222</v>
      </c>
      <c r="AD110" s="9" t="s">
        <v>278</v>
      </c>
      <c r="AE110" s="8" t="s">
        <v>117</v>
      </c>
      <c r="AF110" s="8"/>
      <c r="AG110" s="8"/>
    </row>
    <row r="111" spans="1:33" ht="38.25">
      <c r="A111" s="16">
        <v>135</v>
      </c>
      <c r="B111" s="16">
        <v>906</v>
      </c>
      <c r="C111" s="10" t="s">
        <v>87</v>
      </c>
      <c r="D111" s="11" t="s">
        <v>191</v>
      </c>
      <c r="E111" s="22" t="s">
        <v>687</v>
      </c>
      <c r="F111" s="71" t="s">
        <v>790</v>
      </c>
      <c r="G111" s="11" t="s">
        <v>212</v>
      </c>
      <c r="H111" s="95" t="s">
        <v>661</v>
      </c>
      <c r="I111" s="95" t="s">
        <v>688</v>
      </c>
      <c r="J111" s="233" t="s">
        <v>204</v>
      </c>
      <c r="K111" s="94">
        <v>90000000</v>
      </c>
      <c r="L111" s="94">
        <v>103067999.96042189</v>
      </c>
      <c r="M111" s="134">
        <v>11452826068.245</v>
      </c>
      <c r="N111" s="134">
        <v>94079926.909</v>
      </c>
      <c r="O111" s="51">
        <v>421.99</v>
      </c>
      <c r="P111" s="51">
        <f t="shared" si="2"/>
        <v>2.813266666666667</v>
      </c>
      <c r="Q111" s="94">
        <v>210969.955</v>
      </c>
      <c r="R111" s="94" t="s">
        <v>723</v>
      </c>
      <c r="S111" s="94">
        <f>SUM(Q111:R111)</f>
        <v>210969.955</v>
      </c>
      <c r="T111" s="68">
        <v>34018907.303</v>
      </c>
      <c r="U111" s="68" t="s">
        <v>723</v>
      </c>
      <c r="V111" s="221">
        <f>SUM(T111:U111)</f>
        <v>34018907.303</v>
      </c>
      <c r="W111" s="9" t="s">
        <v>68</v>
      </c>
      <c r="X111" s="9" t="s">
        <v>63</v>
      </c>
      <c r="Y111" s="9" t="s">
        <v>307</v>
      </c>
      <c r="Z111" s="9" t="s">
        <v>743</v>
      </c>
      <c r="AA111" s="9"/>
      <c r="AB111" s="9" t="s">
        <v>301</v>
      </c>
      <c r="AC111" s="9" t="s">
        <v>222</v>
      </c>
      <c r="AD111" s="88" t="s">
        <v>279</v>
      </c>
      <c r="AE111" s="8" t="s">
        <v>117</v>
      </c>
      <c r="AF111" s="8"/>
      <c r="AG111" s="8"/>
    </row>
    <row r="112" spans="1:33" s="90" customFormat="1" ht="38.25">
      <c r="A112" s="16">
        <v>146</v>
      </c>
      <c r="B112" s="16">
        <v>911</v>
      </c>
      <c r="C112" s="10" t="s">
        <v>87</v>
      </c>
      <c r="D112" s="11" t="s">
        <v>191</v>
      </c>
      <c r="E112" s="22" t="s">
        <v>376</v>
      </c>
      <c r="F112" s="11" t="s">
        <v>166</v>
      </c>
      <c r="G112" s="11" t="s">
        <v>212</v>
      </c>
      <c r="H112" s="37" t="s">
        <v>128</v>
      </c>
      <c r="I112" s="37" t="s">
        <v>129</v>
      </c>
      <c r="J112" s="117" t="s">
        <v>204</v>
      </c>
      <c r="K112" s="12">
        <v>41.5</v>
      </c>
      <c r="L112" s="94">
        <v>5153399.998021094</v>
      </c>
      <c r="M112" s="134">
        <v>637675661.902</v>
      </c>
      <c r="N112" s="134">
        <v>5238224.985</v>
      </c>
      <c r="O112" s="51">
        <v>399.69</v>
      </c>
      <c r="P112" s="51">
        <f t="shared" si="2"/>
        <v>2.6646</v>
      </c>
      <c r="Q112" s="94">
        <v>33484.308</v>
      </c>
      <c r="R112" s="94" t="s">
        <v>723</v>
      </c>
      <c r="S112" s="94">
        <f>SUM(Q112:R112)</f>
        <v>33484.308</v>
      </c>
      <c r="T112" s="94">
        <v>5395995.09</v>
      </c>
      <c r="U112" s="94" t="s">
        <v>723</v>
      </c>
      <c r="V112" s="221">
        <f>SUM(T112:U112)</f>
        <v>5395995.09</v>
      </c>
      <c r="W112" s="9" t="s">
        <v>68</v>
      </c>
      <c r="X112" s="9" t="s">
        <v>63</v>
      </c>
      <c r="Y112" s="9" t="s">
        <v>307</v>
      </c>
      <c r="Z112" s="9" t="s">
        <v>743</v>
      </c>
      <c r="AA112" s="9" t="s">
        <v>301</v>
      </c>
      <c r="AB112" s="9" t="s">
        <v>301</v>
      </c>
      <c r="AC112" s="9" t="s">
        <v>222</v>
      </c>
      <c r="AD112" s="88" t="s">
        <v>279</v>
      </c>
      <c r="AE112" s="8" t="s">
        <v>117</v>
      </c>
      <c r="AF112" s="8"/>
      <c r="AG112" s="144"/>
    </row>
    <row r="113" spans="1:33" ht="38.25">
      <c r="A113" s="16">
        <v>149</v>
      </c>
      <c r="B113" s="16">
        <v>900</v>
      </c>
      <c r="C113" s="10" t="s">
        <v>88</v>
      </c>
      <c r="D113" s="11" t="s">
        <v>191</v>
      </c>
      <c r="E113" s="22"/>
      <c r="F113" s="55" t="s">
        <v>980</v>
      </c>
      <c r="G113" s="11" t="s">
        <v>212</v>
      </c>
      <c r="H113" s="37"/>
      <c r="I113" s="37"/>
      <c r="J113" s="117"/>
      <c r="L113" s="56"/>
      <c r="M113" s="56"/>
      <c r="N113" s="56"/>
      <c r="O113" s="51">
        <v>228</v>
      </c>
      <c r="P113" s="51">
        <f t="shared" si="2"/>
        <v>1.52</v>
      </c>
      <c r="Q113" s="51"/>
      <c r="R113" s="51"/>
      <c r="S113" s="51"/>
      <c r="T113" s="51"/>
      <c r="U113" s="51"/>
      <c r="V113" s="51"/>
      <c r="W113" s="9" t="s">
        <v>68</v>
      </c>
      <c r="X113" s="9" t="s">
        <v>63</v>
      </c>
      <c r="Y113" s="9" t="s">
        <v>307</v>
      </c>
      <c r="Z113" s="9" t="s">
        <v>743</v>
      </c>
      <c r="AA113" s="9" t="s">
        <v>301</v>
      </c>
      <c r="AB113" s="9" t="s">
        <v>301</v>
      </c>
      <c r="AC113" s="9" t="s">
        <v>222</v>
      </c>
      <c r="AD113" s="88" t="s">
        <v>279</v>
      </c>
      <c r="AE113" s="8" t="s">
        <v>117</v>
      </c>
      <c r="AF113" s="8"/>
      <c r="AG113" s="8"/>
    </row>
    <row r="114" spans="1:33" ht="38.25">
      <c r="A114" s="16"/>
      <c r="B114" s="16">
        <v>912</v>
      </c>
      <c r="C114" s="10" t="s">
        <v>87</v>
      </c>
      <c r="D114" s="11" t="s">
        <v>191</v>
      </c>
      <c r="E114" s="22"/>
      <c r="F114" s="11" t="s">
        <v>791</v>
      </c>
      <c r="G114" s="11" t="s">
        <v>212</v>
      </c>
      <c r="H114" s="37"/>
      <c r="I114" s="37"/>
      <c r="J114" s="9"/>
      <c r="L114" s="56"/>
      <c r="M114" s="56"/>
      <c r="N114" s="56"/>
      <c r="O114" s="51">
        <v>50</v>
      </c>
      <c r="P114" s="51">
        <f t="shared" si="2"/>
        <v>0.3333333333333333</v>
      </c>
      <c r="Q114" s="51"/>
      <c r="R114" s="51"/>
      <c r="S114" s="51"/>
      <c r="T114" s="51"/>
      <c r="U114" s="51"/>
      <c r="V114" s="51"/>
      <c r="W114" s="9" t="s">
        <v>68</v>
      </c>
      <c r="X114" s="9" t="s">
        <v>63</v>
      </c>
      <c r="Y114" s="9" t="s">
        <v>307</v>
      </c>
      <c r="Z114" s="9"/>
      <c r="AA114" s="9"/>
      <c r="AB114" s="9" t="s">
        <v>301</v>
      </c>
      <c r="AC114" s="9" t="s">
        <v>222</v>
      </c>
      <c r="AD114" s="88" t="s">
        <v>279</v>
      </c>
      <c r="AE114" s="8" t="s">
        <v>117</v>
      </c>
      <c r="AF114" s="8"/>
      <c r="AG114" s="8"/>
    </row>
    <row r="115" spans="1:33" ht="38.25">
      <c r="A115" s="16">
        <v>163</v>
      </c>
      <c r="B115" s="16">
        <v>911</v>
      </c>
      <c r="C115" s="10" t="s">
        <v>88</v>
      </c>
      <c r="D115" s="11" t="s">
        <v>191</v>
      </c>
      <c r="E115" s="22" t="s">
        <v>375</v>
      </c>
      <c r="F115" s="11" t="s">
        <v>240</v>
      </c>
      <c r="G115" s="11" t="s">
        <v>212</v>
      </c>
      <c r="H115" s="37" t="s">
        <v>377</v>
      </c>
      <c r="I115" s="37" t="s">
        <v>137</v>
      </c>
      <c r="J115" s="264" t="s">
        <v>204</v>
      </c>
      <c r="K115" s="58">
        <v>41500000</v>
      </c>
      <c r="L115" s="94">
        <v>45807999.98240973</v>
      </c>
      <c r="M115" s="134">
        <v>5627531786.757</v>
      </c>
      <c r="N115" s="134">
        <v>46227697.515</v>
      </c>
      <c r="O115" s="51">
        <v>417.674</v>
      </c>
      <c r="P115" s="51">
        <f t="shared" si="2"/>
        <v>2.7844933333333333</v>
      </c>
      <c r="Q115" s="51"/>
      <c r="R115" s="51"/>
      <c r="S115" s="51"/>
      <c r="T115" s="51"/>
      <c r="U115" s="51"/>
      <c r="V115" s="51"/>
      <c r="W115" s="9" t="s">
        <v>68</v>
      </c>
      <c r="X115" s="9" t="s">
        <v>63</v>
      </c>
      <c r="Y115" s="9" t="s">
        <v>307</v>
      </c>
      <c r="Z115" s="9" t="s">
        <v>743</v>
      </c>
      <c r="AA115" s="9" t="s">
        <v>301</v>
      </c>
      <c r="AB115" s="9" t="s">
        <v>301</v>
      </c>
      <c r="AC115" s="9" t="s">
        <v>222</v>
      </c>
      <c r="AD115" s="88" t="s">
        <v>279</v>
      </c>
      <c r="AE115" s="8" t="s">
        <v>117</v>
      </c>
      <c r="AF115" s="8"/>
      <c r="AG115" s="8"/>
    </row>
    <row r="116" spans="1:33" ht="38.25">
      <c r="A116" s="16">
        <v>164</v>
      </c>
      <c r="B116" s="16">
        <v>904</v>
      </c>
      <c r="C116" s="10" t="s">
        <v>88</v>
      </c>
      <c r="D116" s="11" t="s">
        <v>191</v>
      </c>
      <c r="E116" s="32" t="s">
        <v>454</v>
      </c>
      <c r="F116" s="71" t="s">
        <v>456</v>
      </c>
      <c r="G116" s="11" t="s">
        <v>212</v>
      </c>
      <c r="H116" s="37" t="s">
        <v>455</v>
      </c>
      <c r="I116" s="37" t="s">
        <v>137</v>
      </c>
      <c r="J116" s="73" t="s">
        <v>204</v>
      </c>
      <c r="K116" s="75">
        <v>97.08</v>
      </c>
      <c r="L116" s="94">
        <v>111176148.06758036</v>
      </c>
      <c r="M116" s="134">
        <v>12102297216.475</v>
      </c>
      <c r="N116" s="134">
        <v>99415046.625</v>
      </c>
      <c r="O116" s="51">
        <v>65</v>
      </c>
      <c r="P116" s="51">
        <f t="shared" si="2"/>
        <v>0.43333333333333335</v>
      </c>
      <c r="Q116" s="51"/>
      <c r="R116" s="51"/>
      <c r="S116" s="51"/>
      <c r="T116" s="51"/>
      <c r="U116" s="51"/>
      <c r="V116" s="51"/>
      <c r="W116" s="9" t="s">
        <v>68</v>
      </c>
      <c r="X116" s="9" t="s">
        <v>63</v>
      </c>
      <c r="Y116" s="9" t="s">
        <v>307</v>
      </c>
      <c r="Z116" s="9" t="s">
        <v>743</v>
      </c>
      <c r="AA116" s="9" t="s">
        <v>301</v>
      </c>
      <c r="AB116" s="9" t="s">
        <v>301</v>
      </c>
      <c r="AC116" s="9" t="s">
        <v>222</v>
      </c>
      <c r="AD116" s="88" t="s">
        <v>279</v>
      </c>
      <c r="AE116" s="8" t="s">
        <v>117</v>
      </c>
      <c r="AF116" s="8"/>
      <c r="AG116" s="8"/>
    </row>
    <row r="117" spans="1:33" ht="38.25">
      <c r="A117" s="16">
        <v>166</v>
      </c>
      <c r="B117" s="16">
        <v>902</v>
      </c>
      <c r="C117" s="10" t="s">
        <v>88</v>
      </c>
      <c r="D117" s="11" t="s">
        <v>188</v>
      </c>
      <c r="E117" s="32" t="s">
        <v>385</v>
      </c>
      <c r="F117" s="61" t="s">
        <v>2</v>
      </c>
      <c r="G117" s="11" t="s">
        <v>212</v>
      </c>
      <c r="H117" s="37" t="s">
        <v>383</v>
      </c>
      <c r="I117" s="37" t="s">
        <v>384</v>
      </c>
      <c r="J117" s="125" t="s">
        <v>204</v>
      </c>
      <c r="K117" s="245">
        <v>6</v>
      </c>
      <c r="L117" s="94">
        <v>6871199.99736146</v>
      </c>
      <c r="M117" s="134">
        <v>842267237.855</v>
      </c>
      <c r="N117" s="134">
        <v>6918854.762</v>
      </c>
      <c r="O117" s="51">
        <v>200</v>
      </c>
      <c r="P117" s="51">
        <f t="shared" si="2"/>
        <v>1.3333333333333333</v>
      </c>
      <c r="Q117" s="51"/>
      <c r="R117" s="51"/>
      <c r="S117" s="51"/>
      <c r="T117" s="51"/>
      <c r="U117" s="51"/>
      <c r="V117" s="51"/>
      <c r="W117" s="9" t="s">
        <v>68</v>
      </c>
      <c r="X117" s="9" t="s">
        <v>63</v>
      </c>
      <c r="Y117" s="9" t="s">
        <v>307</v>
      </c>
      <c r="Z117" s="9" t="s">
        <v>738</v>
      </c>
      <c r="AA117" s="9" t="s">
        <v>301</v>
      </c>
      <c r="AB117" s="9" t="s">
        <v>301</v>
      </c>
      <c r="AC117" s="9" t="s">
        <v>222</v>
      </c>
      <c r="AD117" s="88" t="s">
        <v>279</v>
      </c>
      <c r="AE117" s="8" t="s">
        <v>117</v>
      </c>
      <c r="AF117" s="8"/>
      <c r="AG117" s="8"/>
    </row>
    <row r="118" spans="1:33" ht="38.25">
      <c r="A118" s="16">
        <v>195</v>
      </c>
      <c r="B118" s="16">
        <v>909</v>
      </c>
      <c r="C118" s="10" t="s">
        <v>192</v>
      </c>
      <c r="D118" s="11" t="s">
        <v>191</v>
      </c>
      <c r="E118" s="30" t="s">
        <v>97</v>
      </c>
      <c r="F118" s="11" t="s">
        <v>430</v>
      </c>
      <c r="G118" s="11" t="s">
        <v>212</v>
      </c>
      <c r="H118" s="37" t="s">
        <v>98</v>
      </c>
      <c r="I118" s="37" t="s">
        <v>50</v>
      </c>
      <c r="J118" s="117" t="s">
        <v>190</v>
      </c>
      <c r="K118" s="12">
        <v>400</v>
      </c>
      <c r="L118" s="134">
        <v>400000000</v>
      </c>
      <c r="M118" s="134">
        <v>2091942554.403</v>
      </c>
      <c r="N118" s="134">
        <v>17184387.63</v>
      </c>
      <c r="O118" s="51">
        <v>0</v>
      </c>
      <c r="P118" s="51">
        <f t="shared" si="2"/>
        <v>0</v>
      </c>
      <c r="Q118" s="94">
        <v>225000</v>
      </c>
      <c r="R118" s="94" t="s">
        <v>723</v>
      </c>
      <c r="S118" s="94">
        <f>SUM(Q118:R118)</f>
        <v>225000</v>
      </c>
      <c r="T118" s="68">
        <v>35696267.597</v>
      </c>
      <c r="U118" s="68" t="s">
        <v>723</v>
      </c>
      <c r="V118" s="221">
        <f>SUM(T118:U118)</f>
        <v>35696267.597</v>
      </c>
      <c r="W118" s="9" t="s">
        <v>68</v>
      </c>
      <c r="X118" s="9" t="s">
        <v>63</v>
      </c>
      <c r="Y118" s="9" t="s">
        <v>307</v>
      </c>
      <c r="Z118" s="9" t="s">
        <v>743</v>
      </c>
      <c r="AA118" s="9" t="s">
        <v>301</v>
      </c>
      <c r="AB118" s="9" t="s">
        <v>301</v>
      </c>
      <c r="AC118" s="9" t="s">
        <v>571</v>
      </c>
      <c r="AD118" s="88" t="s">
        <v>278</v>
      </c>
      <c r="AE118" s="8" t="s">
        <v>117</v>
      </c>
      <c r="AF118" s="8"/>
      <c r="AG118" s="8"/>
    </row>
    <row r="119" spans="1:33" s="90" customFormat="1" ht="38.25">
      <c r="A119" s="16">
        <v>196</v>
      </c>
      <c r="B119" s="16">
        <v>908</v>
      </c>
      <c r="C119" s="10" t="s">
        <v>192</v>
      </c>
      <c r="D119" s="11" t="s">
        <v>191</v>
      </c>
      <c r="E119" s="30">
        <v>8646</v>
      </c>
      <c r="F119" s="11" t="s">
        <v>369</v>
      </c>
      <c r="G119" s="11" t="s">
        <v>212</v>
      </c>
      <c r="H119" s="37" t="s">
        <v>370</v>
      </c>
      <c r="I119" s="37" t="s">
        <v>364</v>
      </c>
      <c r="J119" s="117" t="s">
        <v>190</v>
      </c>
      <c r="K119" s="12">
        <v>390</v>
      </c>
      <c r="L119" s="134">
        <v>390000000</v>
      </c>
      <c r="M119" s="134">
        <v>47207490859.294</v>
      </c>
      <c r="N119" s="134">
        <v>387788766.12</v>
      </c>
      <c r="O119" s="51">
        <v>750</v>
      </c>
      <c r="P119" s="51">
        <f t="shared" si="2"/>
        <v>5</v>
      </c>
      <c r="Q119" s="94" t="s">
        <v>723</v>
      </c>
      <c r="R119" s="94">
        <v>1495185.68</v>
      </c>
      <c r="S119" s="94">
        <f>SUM(Q119:R119)</f>
        <v>1495185.68</v>
      </c>
      <c r="T119" s="68" t="s">
        <v>723</v>
      </c>
      <c r="U119" s="68">
        <v>239080140.263</v>
      </c>
      <c r="V119" s="221">
        <f>SUM(T119:U119)</f>
        <v>239080140.263</v>
      </c>
      <c r="W119" s="9" t="s">
        <v>68</v>
      </c>
      <c r="X119" s="9" t="s">
        <v>63</v>
      </c>
      <c r="Y119" s="9" t="s">
        <v>307</v>
      </c>
      <c r="Z119" s="9" t="s">
        <v>743</v>
      </c>
      <c r="AA119" s="9" t="s">
        <v>301</v>
      </c>
      <c r="AB119" s="9" t="s">
        <v>301</v>
      </c>
      <c r="AC119" s="9" t="s">
        <v>571</v>
      </c>
      <c r="AD119" s="88" t="s">
        <v>278</v>
      </c>
      <c r="AE119" s="8" t="s">
        <v>117</v>
      </c>
      <c r="AF119" s="8"/>
      <c r="AG119" s="144"/>
    </row>
    <row r="120" spans="1:33" s="90" customFormat="1" ht="38.25">
      <c r="A120" s="16">
        <v>241</v>
      </c>
      <c r="B120" s="16">
        <v>909</v>
      </c>
      <c r="C120" s="10" t="s">
        <v>194</v>
      </c>
      <c r="D120" s="11" t="s">
        <v>191</v>
      </c>
      <c r="E120" s="30">
        <v>5079</v>
      </c>
      <c r="F120" s="71" t="s">
        <v>437</v>
      </c>
      <c r="G120" s="11" t="s">
        <v>212</v>
      </c>
      <c r="H120" s="37" t="s">
        <v>103</v>
      </c>
      <c r="I120" s="37" t="s">
        <v>104</v>
      </c>
      <c r="J120" s="126" t="s">
        <v>195</v>
      </c>
      <c r="K120" s="12">
        <v>201.8</v>
      </c>
      <c r="L120" s="94">
        <v>280661422.451893</v>
      </c>
      <c r="M120" s="134">
        <v>16205389212.022</v>
      </c>
      <c r="N120" s="134">
        <v>133120142.008</v>
      </c>
      <c r="O120" s="51">
        <v>3000</v>
      </c>
      <c r="P120" s="51">
        <f aca="true" t="shared" si="3" ref="P120:P129">O120/150</f>
        <v>20</v>
      </c>
      <c r="Q120" s="51"/>
      <c r="R120" s="51"/>
      <c r="S120" s="51"/>
      <c r="T120" s="51"/>
      <c r="U120" s="51"/>
      <c r="V120" s="51"/>
      <c r="W120" s="9" t="s">
        <v>68</v>
      </c>
      <c r="X120" s="9" t="s">
        <v>63</v>
      </c>
      <c r="Y120" s="9" t="s">
        <v>307</v>
      </c>
      <c r="Z120" s="9" t="s">
        <v>743</v>
      </c>
      <c r="AA120" s="9" t="s">
        <v>301</v>
      </c>
      <c r="AB120" s="9" t="s">
        <v>301</v>
      </c>
      <c r="AC120" s="9" t="s">
        <v>571</v>
      </c>
      <c r="AD120" s="88" t="s">
        <v>278</v>
      </c>
      <c r="AE120" s="8" t="s">
        <v>117</v>
      </c>
      <c r="AF120" s="8"/>
      <c r="AG120" s="144"/>
    </row>
    <row r="121" spans="1:33" s="90" customFormat="1" ht="38.25">
      <c r="A121" s="16">
        <v>242</v>
      </c>
      <c r="B121" s="16">
        <v>901</v>
      </c>
      <c r="C121" s="10" t="s">
        <v>194</v>
      </c>
      <c r="D121" s="11" t="s">
        <v>191</v>
      </c>
      <c r="E121" s="234" t="s">
        <v>13</v>
      </c>
      <c r="F121" s="11" t="s">
        <v>267</v>
      </c>
      <c r="G121" s="11" t="s">
        <v>212</v>
      </c>
      <c r="H121" s="37" t="s">
        <v>28</v>
      </c>
      <c r="I121" s="37" t="s">
        <v>547</v>
      </c>
      <c r="J121" s="128" t="s">
        <v>195</v>
      </c>
      <c r="K121" s="46">
        <v>122800000</v>
      </c>
      <c r="L121" s="94">
        <v>170789012.27498737</v>
      </c>
      <c r="M121" s="134">
        <v>21026907850.538</v>
      </c>
      <c r="N121" s="134">
        <v>172726796.156</v>
      </c>
      <c r="O121" s="51">
        <v>4500</v>
      </c>
      <c r="P121" s="51">
        <f t="shared" si="3"/>
        <v>30</v>
      </c>
      <c r="Q121" s="51"/>
      <c r="R121" s="51"/>
      <c r="S121" s="51"/>
      <c r="T121" s="51"/>
      <c r="U121" s="51"/>
      <c r="V121" s="51"/>
      <c r="W121" s="9" t="s">
        <v>68</v>
      </c>
      <c r="X121" s="9" t="s">
        <v>63</v>
      </c>
      <c r="Y121" s="9" t="s">
        <v>307</v>
      </c>
      <c r="Z121" s="9" t="s">
        <v>743</v>
      </c>
      <c r="AA121" s="9" t="s">
        <v>301</v>
      </c>
      <c r="AB121" s="9" t="s">
        <v>301</v>
      </c>
      <c r="AC121" s="9" t="s">
        <v>571</v>
      </c>
      <c r="AD121" s="88" t="s">
        <v>278</v>
      </c>
      <c r="AE121" s="8" t="s">
        <v>117</v>
      </c>
      <c r="AF121" s="8"/>
      <c r="AG121" s="8"/>
    </row>
    <row r="122" spans="1:33" s="90" customFormat="1" ht="38.25">
      <c r="A122" s="16">
        <v>281</v>
      </c>
      <c r="B122" s="16">
        <v>903</v>
      </c>
      <c r="C122" s="10" t="s">
        <v>91</v>
      </c>
      <c r="D122" s="11" t="s">
        <v>191</v>
      </c>
      <c r="E122" s="32" t="s">
        <v>670</v>
      </c>
      <c r="F122" s="71" t="s">
        <v>567</v>
      </c>
      <c r="G122" s="11" t="s">
        <v>212</v>
      </c>
      <c r="H122" s="95" t="s">
        <v>671</v>
      </c>
      <c r="I122" s="95" t="s">
        <v>672</v>
      </c>
      <c r="J122" s="117" t="s">
        <v>203</v>
      </c>
      <c r="K122" s="94">
        <v>4500000</v>
      </c>
      <c r="L122" s="94">
        <v>14828972.516970934</v>
      </c>
      <c r="M122" s="134">
        <v>1809260172.171</v>
      </c>
      <c r="N122" s="134">
        <v>14862276.24</v>
      </c>
      <c r="O122" s="51">
        <v>261.8</v>
      </c>
      <c r="P122" s="51">
        <f t="shared" si="3"/>
        <v>1.7453333333333334</v>
      </c>
      <c r="Q122" s="51"/>
      <c r="R122" s="51"/>
      <c r="S122" s="51"/>
      <c r="T122" s="51"/>
      <c r="U122" s="51"/>
      <c r="V122" s="51"/>
      <c r="W122" s="9" t="s">
        <v>68</v>
      </c>
      <c r="X122" s="9" t="s">
        <v>63</v>
      </c>
      <c r="Y122" s="9" t="s">
        <v>307</v>
      </c>
      <c r="Z122" s="9" t="s">
        <v>743</v>
      </c>
      <c r="AA122" s="9" t="s">
        <v>301</v>
      </c>
      <c r="AB122" s="9" t="s">
        <v>301</v>
      </c>
      <c r="AC122" s="9" t="s">
        <v>176</v>
      </c>
      <c r="AD122" s="9" t="s">
        <v>279</v>
      </c>
      <c r="AE122" s="8" t="s">
        <v>117</v>
      </c>
      <c r="AF122" s="8"/>
      <c r="AG122" s="144"/>
    </row>
    <row r="123" spans="1:33" s="90" customFormat="1" ht="38.25">
      <c r="A123" s="16">
        <v>304</v>
      </c>
      <c r="B123" s="16">
        <v>903</v>
      </c>
      <c r="C123" s="10" t="s">
        <v>439</v>
      </c>
      <c r="D123" s="11" t="s">
        <v>191</v>
      </c>
      <c r="E123" s="35" t="s">
        <v>466</v>
      </c>
      <c r="F123" s="71" t="s">
        <v>465</v>
      </c>
      <c r="G123" s="11" t="s">
        <v>212</v>
      </c>
      <c r="H123" s="139" t="s">
        <v>467</v>
      </c>
      <c r="I123" s="139" t="s">
        <v>384</v>
      </c>
      <c r="J123" s="117" t="s">
        <v>190</v>
      </c>
      <c r="K123" s="75">
        <v>30</v>
      </c>
      <c r="L123" s="134">
        <v>30000000</v>
      </c>
      <c r="M123" s="134">
        <v>2066275465.722</v>
      </c>
      <c r="N123" s="134">
        <v>16973543.79</v>
      </c>
      <c r="O123" s="51">
        <v>95.2</v>
      </c>
      <c r="P123" s="51">
        <f t="shared" si="3"/>
        <v>0.6346666666666667</v>
      </c>
      <c r="Q123" s="51"/>
      <c r="R123" s="51"/>
      <c r="S123" s="51"/>
      <c r="T123" s="51"/>
      <c r="U123" s="51"/>
      <c r="V123" s="51"/>
      <c r="W123" s="13" t="s">
        <v>68</v>
      </c>
      <c r="X123" s="9" t="s">
        <v>63</v>
      </c>
      <c r="Y123" s="9" t="s">
        <v>307</v>
      </c>
      <c r="Z123" s="9" t="s">
        <v>743</v>
      </c>
      <c r="AA123" s="9" t="s">
        <v>301</v>
      </c>
      <c r="AB123" s="9" t="s">
        <v>301</v>
      </c>
      <c r="AC123" s="9" t="s">
        <v>147</v>
      </c>
      <c r="AD123" s="88" t="s">
        <v>278</v>
      </c>
      <c r="AE123" s="8" t="s">
        <v>117</v>
      </c>
      <c r="AF123" s="8"/>
      <c r="AG123" s="8"/>
    </row>
    <row r="124" spans="1:33" s="90" customFormat="1" ht="38.25">
      <c r="A124" s="16">
        <v>315</v>
      </c>
      <c r="B124" s="16">
        <v>903</v>
      </c>
      <c r="C124" s="10" t="s">
        <v>92</v>
      </c>
      <c r="D124" s="11" t="s">
        <v>191</v>
      </c>
      <c r="E124" s="36" t="s">
        <v>476</v>
      </c>
      <c r="F124" s="11" t="s">
        <v>477</v>
      </c>
      <c r="G124" s="11" t="s">
        <v>212</v>
      </c>
      <c r="H124" s="37" t="s">
        <v>538</v>
      </c>
      <c r="I124" s="37" t="s">
        <v>942</v>
      </c>
      <c r="J124" s="130" t="s">
        <v>201</v>
      </c>
      <c r="K124" s="85">
        <v>216750000</v>
      </c>
      <c r="L124" s="94">
        <v>57776888.62826189</v>
      </c>
      <c r="M124" s="81"/>
      <c r="N124" s="81"/>
      <c r="O124" s="51">
        <v>71.4</v>
      </c>
      <c r="P124" s="51">
        <f t="shared" si="3"/>
        <v>0.47600000000000003</v>
      </c>
      <c r="Q124" s="51"/>
      <c r="R124" s="51"/>
      <c r="S124" s="51"/>
      <c r="T124" s="51"/>
      <c r="U124" s="51"/>
      <c r="V124" s="51"/>
      <c r="W124" s="9" t="s">
        <v>68</v>
      </c>
      <c r="X124" s="9" t="s">
        <v>63</v>
      </c>
      <c r="Y124" s="9" t="s">
        <v>307</v>
      </c>
      <c r="Z124" s="9" t="s">
        <v>743</v>
      </c>
      <c r="AA124" s="9" t="s">
        <v>301</v>
      </c>
      <c r="AB124" s="9" t="s">
        <v>301</v>
      </c>
      <c r="AC124" s="9" t="s">
        <v>176</v>
      </c>
      <c r="AD124" s="9" t="s">
        <v>279</v>
      </c>
      <c r="AE124" s="8" t="s">
        <v>117</v>
      </c>
      <c r="AF124" s="8"/>
      <c r="AG124" s="8"/>
    </row>
    <row r="125" spans="1:33" s="90" customFormat="1" ht="38.25">
      <c r="A125" s="16">
        <v>353</v>
      </c>
      <c r="B125" s="16">
        <v>903</v>
      </c>
      <c r="C125" s="10" t="s">
        <v>202</v>
      </c>
      <c r="D125" s="11" t="s">
        <v>188</v>
      </c>
      <c r="E125" s="22" t="s">
        <v>520</v>
      </c>
      <c r="F125" s="71" t="s">
        <v>521</v>
      </c>
      <c r="G125" s="11" t="s">
        <v>212</v>
      </c>
      <c r="H125" s="37" t="s">
        <v>522</v>
      </c>
      <c r="I125" s="37" t="s">
        <v>143</v>
      </c>
      <c r="J125" s="117" t="s">
        <v>190</v>
      </c>
      <c r="K125" s="79">
        <v>35.62</v>
      </c>
      <c r="L125" s="134">
        <v>35619490</v>
      </c>
      <c r="M125" s="134">
        <v>1439496357.661</v>
      </c>
      <c r="N125" s="134">
        <v>11824829.2</v>
      </c>
      <c r="O125" s="51">
        <v>71.4</v>
      </c>
      <c r="P125" s="51">
        <f t="shared" si="3"/>
        <v>0.47600000000000003</v>
      </c>
      <c r="Q125" s="94" t="s">
        <v>723</v>
      </c>
      <c r="R125" s="94">
        <v>898928</v>
      </c>
      <c r="S125" s="94">
        <f>SUM(Q125:R125)</f>
        <v>898928</v>
      </c>
      <c r="T125" s="94" t="s">
        <v>723</v>
      </c>
      <c r="U125" s="94">
        <v>144171267.409</v>
      </c>
      <c r="V125" s="221">
        <f>SUM(T125:U125)</f>
        <v>144171267.409</v>
      </c>
      <c r="W125" s="9" t="s">
        <v>44</v>
      </c>
      <c r="X125" s="9" t="s">
        <v>63</v>
      </c>
      <c r="Y125" s="9" t="s">
        <v>307</v>
      </c>
      <c r="Z125" s="9"/>
      <c r="AA125" s="9" t="s">
        <v>301</v>
      </c>
      <c r="AB125" s="9" t="s">
        <v>301</v>
      </c>
      <c r="AC125" s="9" t="s">
        <v>222</v>
      </c>
      <c r="AD125" s="88" t="s">
        <v>279</v>
      </c>
      <c r="AE125" s="8" t="s">
        <v>117</v>
      </c>
      <c r="AF125" s="8"/>
      <c r="AG125" s="8"/>
    </row>
    <row r="126" spans="1:33" ht="38.25">
      <c r="A126" s="16">
        <v>354</v>
      </c>
      <c r="B126" s="16">
        <v>906</v>
      </c>
      <c r="C126" s="10" t="s">
        <v>202</v>
      </c>
      <c r="D126" s="11" t="s">
        <v>188</v>
      </c>
      <c r="E126" s="22" t="s">
        <v>677</v>
      </c>
      <c r="F126" s="71" t="s">
        <v>573</v>
      </c>
      <c r="G126" s="11" t="s">
        <v>212</v>
      </c>
      <c r="H126" s="37" t="s">
        <v>584</v>
      </c>
      <c r="I126" s="37" t="s">
        <v>585</v>
      </c>
      <c r="J126" s="9" t="s">
        <v>190</v>
      </c>
      <c r="K126" s="79">
        <v>150</v>
      </c>
      <c r="L126" s="134">
        <v>150000000</v>
      </c>
      <c r="M126" s="134">
        <v>14283075782.26</v>
      </c>
      <c r="N126" s="134">
        <v>117329183</v>
      </c>
      <c r="O126" s="51">
        <v>1078.01</v>
      </c>
      <c r="P126" s="51">
        <f t="shared" si="3"/>
        <v>7.186733333333334</v>
      </c>
      <c r="Q126" s="94">
        <v>798000</v>
      </c>
      <c r="R126" s="94" t="s">
        <v>723</v>
      </c>
      <c r="S126" s="94">
        <f>SUM(Q126:R126)</f>
        <v>798000</v>
      </c>
      <c r="T126" s="94">
        <v>128637681.811</v>
      </c>
      <c r="U126" s="94" t="s">
        <v>723</v>
      </c>
      <c r="V126" s="221">
        <f>SUM(T126:U126)</f>
        <v>128637681.811</v>
      </c>
      <c r="W126" s="9" t="s">
        <v>44</v>
      </c>
      <c r="X126" s="9" t="s">
        <v>63</v>
      </c>
      <c r="Y126" s="9" t="s">
        <v>307</v>
      </c>
      <c r="Z126" s="9"/>
      <c r="AA126" s="9" t="s">
        <v>301</v>
      </c>
      <c r="AB126" s="9" t="s">
        <v>301</v>
      </c>
      <c r="AC126" s="9" t="s">
        <v>222</v>
      </c>
      <c r="AD126" s="88" t="s">
        <v>279</v>
      </c>
      <c r="AE126" s="8" t="s">
        <v>117</v>
      </c>
      <c r="AF126" s="8"/>
      <c r="AG126" s="8"/>
    </row>
    <row r="127" spans="1:33" s="90" customFormat="1" ht="38.25">
      <c r="A127" s="16">
        <v>355</v>
      </c>
      <c r="B127" s="16">
        <v>951</v>
      </c>
      <c r="C127" s="10" t="s">
        <v>202</v>
      </c>
      <c r="D127" s="11" t="s">
        <v>188</v>
      </c>
      <c r="E127" s="259" t="s">
        <v>51</v>
      </c>
      <c r="F127" s="11" t="s">
        <v>944</v>
      </c>
      <c r="G127" s="11" t="s">
        <v>211</v>
      </c>
      <c r="H127" s="37" t="s">
        <v>35</v>
      </c>
      <c r="I127" s="37" t="s">
        <v>233</v>
      </c>
      <c r="J127" s="117" t="s">
        <v>190</v>
      </c>
      <c r="K127" s="12">
        <v>116.68</v>
      </c>
      <c r="L127" s="12">
        <v>40</v>
      </c>
      <c r="M127" s="12"/>
      <c r="N127" s="12"/>
      <c r="O127" s="51">
        <v>1</v>
      </c>
      <c r="P127" s="51">
        <f t="shared" si="3"/>
        <v>0.006666666666666667</v>
      </c>
      <c r="Q127" s="51"/>
      <c r="R127" s="51"/>
      <c r="S127" s="51"/>
      <c r="T127" s="51"/>
      <c r="U127" s="51"/>
      <c r="V127" s="51"/>
      <c r="W127" s="9" t="s">
        <v>44</v>
      </c>
      <c r="X127" s="9" t="s">
        <v>63</v>
      </c>
      <c r="Y127" s="9" t="s">
        <v>307</v>
      </c>
      <c r="Z127" s="9"/>
      <c r="AA127" s="9" t="s">
        <v>300</v>
      </c>
      <c r="AB127" s="9" t="s">
        <v>300</v>
      </c>
      <c r="AC127" s="9" t="s">
        <v>222</v>
      </c>
      <c r="AD127" s="88" t="s">
        <v>279</v>
      </c>
      <c r="AE127" s="8" t="s">
        <v>117</v>
      </c>
      <c r="AF127" s="38"/>
      <c r="AG127" s="8"/>
    </row>
    <row r="128" spans="1:33" s="90" customFormat="1" ht="38.25">
      <c r="A128" s="16">
        <v>358</v>
      </c>
      <c r="B128" s="16">
        <v>954</v>
      </c>
      <c r="C128" s="10" t="s">
        <v>202</v>
      </c>
      <c r="D128" s="11" t="s">
        <v>188</v>
      </c>
      <c r="E128" s="77" t="s">
        <v>777</v>
      </c>
      <c r="F128" s="11" t="s">
        <v>568</v>
      </c>
      <c r="G128" s="11" t="s">
        <v>211</v>
      </c>
      <c r="H128" s="37" t="s">
        <v>36</v>
      </c>
      <c r="I128" s="37" t="s">
        <v>306</v>
      </c>
      <c r="J128" s="117" t="s">
        <v>190</v>
      </c>
      <c r="K128" s="12">
        <v>44.8</v>
      </c>
      <c r="L128" s="134">
        <v>81000000</v>
      </c>
      <c r="M128" s="134">
        <v>8154806343.713</v>
      </c>
      <c r="N128" s="134">
        <v>66988146</v>
      </c>
      <c r="O128" s="51">
        <v>500</v>
      </c>
      <c r="P128" s="51">
        <f t="shared" si="3"/>
        <v>3.3333333333333335</v>
      </c>
      <c r="Q128" s="51"/>
      <c r="R128" s="51"/>
      <c r="S128" s="51"/>
      <c r="T128" s="51"/>
      <c r="U128" s="51"/>
      <c r="V128" s="51"/>
      <c r="W128" s="9" t="s">
        <v>44</v>
      </c>
      <c r="X128" s="9" t="s">
        <v>63</v>
      </c>
      <c r="Y128" s="9" t="s">
        <v>307</v>
      </c>
      <c r="Z128" s="9" t="s">
        <v>738</v>
      </c>
      <c r="AA128" s="9" t="s">
        <v>300</v>
      </c>
      <c r="AB128" s="9" t="s">
        <v>300</v>
      </c>
      <c r="AC128" s="9" t="s">
        <v>222</v>
      </c>
      <c r="AD128" s="88" t="s">
        <v>279</v>
      </c>
      <c r="AE128" s="8" t="s">
        <v>117</v>
      </c>
      <c r="AF128" s="38"/>
      <c r="AG128" s="8"/>
    </row>
    <row r="129" spans="1:33" s="90" customFormat="1" ht="63.75">
      <c r="A129" s="16">
        <v>243</v>
      </c>
      <c r="B129" s="16">
        <v>952</v>
      </c>
      <c r="C129" s="10" t="s">
        <v>194</v>
      </c>
      <c r="D129" s="11" t="s">
        <v>191</v>
      </c>
      <c r="E129" s="42" t="s">
        <v>323</v>
      </c>
      <c r="F129" s="11" t="s">
        <v>425</v>
      </c>
      <c r="G129" s="11" t="s">
        <v>633</v>
      </c>
      <c r="H129" s="37" t="s">
        <v>324</v>
      </c>
      <c r="I129" s="37" t="s">
        <v>325</v>
      </c>
      <c r="J129" s="308" t="s">
        <v>195</v>
      </c>
      <c r="K129" s="268">
        <v>25.1</v>
      </c>
      <c r="L129" s="193">
        <v>34908829.0562067</v>
      </c>
      <c r="M129" s="134">
        <v>3978862080.454</v>
      </c>
      <c r="N129" s="134">
        <v>32684601.292</v>
      </c>
      <c r="O129" s="51">
        <v>200</v>
      </c>
      <c r="P129" s="51">
        <f t="shared" si="3"/>
        <v>1.3333333333333333</v>
      </c>
      <c r="Q129" s="51"/>
      <c r="R129" s="51"/>
      <c r="S129" s="51"/>
      <c r="T129" s="51"/>
      <c r="U129" s="51"/>
      <c r="V129" s="51"/>
      <c r="W129" s="9" t="s">
        <v>68</v>
      </c>
      <c r="X129" s="9" t="s">
        <v>63</v>
      </c>
      <c r="Y129" s="9" t="s">
        <v>307</v>
      </c>
      <c r="Z129" s="9" t="s">
        <v>741</v>
      </c>
      <c r="AA129" s="9" t="s">
        <v>300</v>
      </c>
      <c r="AB129" s="9" t="s">
        <v>300</v>
      </c>
      <c r="AC129" s="9" t="s">
        <v>571</v>
      </c>
      <c r="AD129" s="88" t="s">
        <v>278</v>
      </c>
      <c r="AE129" s="8" t="s">
        <v>117</v>
      </c>
      <c r="AF129" s="38"/>
      <c r="AG129" s="8"/>
    </row>
    <row r="130" spans="1:31" s="6" customFormat="1" ht="12.75">
      <c r="A130" s="506" t="s">
        <v>1076</v>
      </c>
      <c r="B130" s="506"/>
      <c r="C130" s="506"/>
      <c r="D130" s="506"/>
      <c r="E130" s="506"/>
      <c r="F130" s="506"/>
      <c r="G130" s="506"/>
      <c r="H130" s="99"/>
      <c r="I130" s="99"/>
      <c r="J130" s="123"/>
      <c r="K130" s="12"/>
      <c r="L130" s="133"/>
      <c r="M130" s="12"/>
      <c r="N130" s="12"/>
      <c r="O130" s="374">
        <f>SUM(O10:O129)</f>
        <v>126679.479</v>
      </c>
      <c r="P130" s="374">
        <f>SUM(P10:P129)</f>
        <v>844.5298600000002</v>
      </c>
      <c r="Q130" s="101">
        <f aca="true" t="shared" si="4" ref="Q130:V130">SUM(Q10:Q129)</f>
        <v>67895518.412</v>
      </c>
      <c r="R130" s="101">
        <f t="shared" si="4"/>
        <v>122519420.28400002</v>
      </c>
      <c r="S130" s="101">
        <f t="shared" si="4"/>
        <v>190414938.696</v>
      </c>
      <c r="T130" s="101">
        <f t="shared" si="4"/>
        <v>10914328898.160002</v>
      </c>
      <c r="U130" s="101">
        <f t="shared" si="4"/>
        <v>19563995564.353</v>
      </c>
      <c r="V130" s="373">
        <f t="shared" si="4"/>
        <v>30478324462.51301</v>
      </c>
      <c r="W130" s="8"/>
      <c r="X130" s="8"/>
      <c r="Y130" s="8"/>
      <c r="Z130" s="8"/>
      <c r="AA130" s="8"/>
      <c r="AB130" s="8"/>
      <c r="AC130" s="8"/>
      <c r="AD130" s="8"/>
      <c r="AE130" s="100"/>
    </row>
    <row r="131" spans="1:30" s="6" customFormat="1" ht="12.75">
      <c r="A131" s="18"/>
      <c r="B131" s="18"/>
      <c r="D131" s="3"/>
      <c r="E131" s="2"/>
      <c r="F131" s="1"/>
      <c r="G131" s="1"/>
      <c r="H131" s="4"/>
      <c r="I131" s="4"/>
      <c r="J131" s="2"/>
      <c r="K131" s="12"/>
      <c r="L131" s="5"/>
      <c r="M131" s="5"/>
      <c r="N131" s="5"/>
      <c r="O131" s="53">
        <f>O130/150</f>
        <v>844.5298600000001</v>
      </c>
      <c r="P131" s="53"/>
      <c r="Q131" s="53"/>
      <c r="R131" s="53"/>
      <c r="S131" s="53"/>
      <c r="T131" s="53"/>
      <c r="U131" s="53"/>
      <c r="V131" s="53"/>
      <c r="W131" s="1"/>
      <c r="X131" s="1"/>
      <c r="Y131" s="1"/>
      <c r="Z131" s="1"/>
      <c r="AA131" s="1"/>
      <c r="AB131" s="1"/>
      <c r="AC131" s="1"/>
      <c r="AD131" s="1"/>
    </row>
    <row r="132" spans="1:30" s="6" customFormat="1" ht="12.75">
      <c r="A132" s="18"/>
      <c r="B132" s="18"/>
      <c r="D132" s="3"/>
      <c r="E132" s="2"/>
      <c r="F132" s="1"/>
      <c r="G132" s="1"/>
      <c r="H132" s="4"/>
      <c r="I132" s="4"/>
      <c r="J132" s="2"/>
      <c r="K132" s="12"/>
      <c r="L132" s="5"/>
      <c r="M132" s="5"/>
      <c r="N132" s="5"/>
      <c r="O132" s="53"/>
      <c r="P132" s="53"/>
      <c r="Q132" s="53"/>
      <c r="R132" s="53"/>
      <c r="S132" s="53"/>
      <c r="T132" s="53"/>
      <c r="U132" s="53"/>
      <c r="V132" s="53"/>
      <c r="W132" s="1"/>
      <c r="X132" s="1"/>
      <c r="Y132" s="1"/>
      <c r="Z132" s="1"/>
      <c r="AA132" s="1"/>
      <c r="AB132" s="1"/>
      <c r="AC132" s="1"/>
      <c r="AD132" s="1"/>
    </row>
    <row r="133" spans="1:30" s="6" customFormat="1" ht="12.75">
      <c r="A133" s="18"/>
      <c r="B133" s="18"/>
      <c r="D133" s="3"/>
      <c r="E133" s="2"/>
      <c r="F133" s="1"/>
      <c r="G133" s="1"/>
      <c r="H133" s="4"/>
      <c r="I133" s="4"/>
      <c r="J133" s="2"/>
      <c r="K133" s="12"/>
      <c r="L133" s="5"/>
      <c r="M133" s="5"/>
      <c r="N133" s="5"/>
      <c r="O133" s="53"/>
      <c r="P133" s="53"/>
      <c r="Q133" s="53"/>
      <c r="R133" s="53"/>
      <c r="S133" s="53"/>
      <c r="T133" s="53"/>
      <c r="U133" s="53"/>
      <c r="V133" s="53" t="s">
        <v>1083</v>
      </c>
      <c r="W133" s="1"/>
      <c r="X133" s="1"/>
      <c r="Y133" s="1"/>
      <c r="Z133" s="1"/>
      <c r="AA133" s="1"/>
      <c r="AB133" s="1"/>
      <c r="AC133" s="1"/>
      <c r="AD133" s="1"/>
    </row>
    <row r="134" spans="1:30" s="6" customFormat="1" ht="12.75">
      <c r="A134" s="18"/>
      <c r="B134" s="18"/>
      <c r="D134" s="3"/>
      <c r="E134" s="2"/>
      <c r="F134" s="1"/>
      <c r="G134" s="1"/>
      <c r="H134" s="4"/>
      <c r="I134" s="4"/>
      <c r="J134" s="2"/>
      <c r="K134" s="12"/>
      <c r="L134" s="5"/>
      <c r="M134" s="5"/>
      <c r="N134" s="5"/>
      <c r="O134" s="53"/>
      <c r="P134" s="53"/>
      <c r="Q134" s="53"/>
      <c r="R134" s="53"/>
      <c r="S134" s="53"/>
      <c r="T134" s="53"/>
      <c r="U134" s="53"/>
      <c r="V134" s="53"/>
      <c r="W134" s="1"/>
      <c r="X134" s="1"/>
      <c r="Y134" s="1"/>
      <c r="Z134" s="1"/>
      <c r="AA134" s="1"/>
      <c r="AB134" s="1"/>
      <c r="AC134" s="1"/>
      <c r="AD134" s="1"/>
    </row>
    <row r="135" spans="1:30" s="6" customFormat="1" ht="12.75">
      <c r="A135" s="18"/>
      <c r="B135" s="18"/>
      <c r="D135" s="3"/>
      <c r="E135" s="2"/>
      <c r="F135" s="1"/>
      <c r="G135" s="1"/>
      <c r="H135" s="4"/>
      <c r="I135" s="4"/>
      <c r="J135" s="2"/>
      <c r="K135" s="12"/>
      <c r="L135" s="5"/>
      <c r="M135" s="5"/>
      <c r="N135" s="5"/>
      <c r="O135" s="53"/>
      <c r="P135" s="53"/>
      <c r="Q135" s="53"/>
      <c r="R135" s="53"/>
      <c r="S135" s="53"/>
      <c r="T135" s="53"/>
      <c r="U135" s="53"/>
      <c r="V135" s="53"/>
      <c r="W135" s="1"/>
      <c r="X135" s="1"/>
      <c r="Y135" s="1"/>
      <c r="Z135" s="1"/>
      <c r="AA135" s="1"/>
      <c r="AB135" s="1"/>
      <c r="AC135" s="1"/>
      <c r="AD135" s="1"/>
    </row>
    <row r="136" spans="1:30" s="6" customFormat="1" ht="12.75">
      <c r="A136" s="18"/>
      <c r="B136" s="18"/>
      <c r="D136" s="3"/>
      <c r="E136" s="2"/>
      <c r="F136" s="1"/>
      <c r="G136" s="1"/>
      <c r="H136" s="4"/>
      <c r="I136" s="4"/>
      <c r="J136" s="2"/>
      <c r="K136" s="12"/>
      <c r="L136" s="5"/>
      <c r="M136" s="5"/>
      <c r="N136" s="5"/>
      <c r="O136" s="53"/>
      <c r="P136" s="53"/>
      <c r="Q136" s="53"/>
      <c r="R136" s="53"/>
      <c r="S136" s="53"/>
      <c r="T136" s="53"/>
      <c r="U136" s="53"/>
      <c r="V136" s="53"/>
      <c r="W136" s="1"/>
      <c r="X136" s="1"/>
      <c r="Y136" s="1"/>
      <c r="Z136" s="1"/>
      <c r="AA136" s="1"/>
      <c r="AB136" s="1"/>
      <c r="AC136" s="1"/>
      <c r="AD136" s="1"/>
    </row>
    <row r="137" spans="1:30" s="6" customFormat="1" ht="12.75">
      <c r="A137" s="18"/>
      <c r="B137" s="18"/>
      <c r="D137" s="3"/>
      <c r="E137" s="2"/>
      <c r="F137" s="1"/>
      <c r="G137" s="1"/>
      <c r="H137" s="4"/>
      <c r="I137" s="4"/>
      <c r="J137" s="2"/>
      <c r="K137" s="12"/>
      <c r="L137" s="5"/>
      <c r="M137" s="5"/>
      <c r="N137" s="5"/>
      <c r="O137" s="53"/>
      <c r="P137" s="53"/>
      <c r="Q137" s="53"/>
      <c r="R137" s="53"/>
      <c r="S137" s="53"/>
      <c r="T137" s="53"/>
      <c r="U137" s="53"/>
      <c r="V137" s="53"/>
      <c r="W137" s="1"/>
      <c r="X137" s="1"/>
      <c r="Y137" s="1"/>
      <c r="Z137" s="1"/>
      <c r="AA137" s="1"/>
      <c r="AB137" s="1"/>
      <c r="AC137" s="1"/>
      <c r="AD137" s="1"/>
    </row>
    <row r="138" spans="1:30" s="6" customFormat="1" ht="12.75">
      <c r="A138" s="18"/>
      <c r="B138" s="18"/>
      <c r="D138" s="3"/>
      <c r="E138" s="2"/>
      <c r="F138" s="1"/>
      <c r="G138" s="1"/>
      <c r="H138" s="4"/>
      <c r="I138" s="4"/>
      <c r="J138" s="2"/>
      <c r="K138" s="12"/>
      <c r="L138" s="5"/>
      <c r="M138" s="5"/>
      <c r="N138" s="5"/>
      <c r="O138" s="53"/>
      <c r="P138" s="53"/>
      <c r="Q138" s="53"/>
      <c r="R138" s="53"/>
      <c r="S138" s="53"/>
      <c r="T138" s="53"/>
      <c r="U138" s="53"/>
      <c r="V138" s="53"/>
      <c r="W138" s="1"/>
      <c r="X138" s="1"/>
      <c r="Y138" s="1"/>
      <c r="Z138" s="1"/>
      <c r="AA138" s="1"/>
      <c r="AB138" s="1"/>
      <c r="AC138" s="1"/>
      <c r="AD138" s="1"/>
    </row>
    <row r="139" spans="1:30" s="6" customFormat="1" ht="12.75">
      <c r="A139" s="18"/>
      <c r="B139" s="18"/>
      <c r="D139" s="3"/>
      <c r="E139" s="2"/>
      <c r="F139" s="1"/>
      <c r="G139" s="1"/>
      <c r="H139" s="4"/>
      <c r="I139" s="4"/>
      <c r="J139" s="2"/>
      <c r="K139" s="12"/>
      <c r="L139" s="5"/>
      <c r="M139" s="5"/>
      <c r="N139" s="5"/>
      <c r="O139" s="53"/>
      <c r="P139" s="53"/>
      <c r="Q139" s="53"/>
      <c r="R139" s="53"/>
      <c r="S139" s="53"/>
      <c r="T139" s="53"/>
      <c r="U139" s="53"/>
      <c r="V139" s="53"/>
      <c r="W139" s="1"/>
      <c r="X139" s="1"/>
      <c r="Y139" s="1"/>
      <c r="Z139" s="1"/>
      <c r="AA139" s="1"/>
      <c r="AB139" s="1"/>
      <c r="AC139" s="1"/>
      <c r="AD139" s="1"/>
    </row>
    <row r="140" spans="1:30" s="6" customFormat="1" ht="12.75">
      <c r="A140" s="18"/>
      <c r="B140" s="18"/>
      <c r="D140" s="3"/>
      <c r="E140" s="2"/>
      <c r="F140" s="1"/>
      <c r="G140" s="1"/>
      <c r="H140" s="4"/>
      <c r="I140" s="4"/>
      <c r="J140" s="2"/>
      <c r="K140" s="12"/>
      <c r="L140" s="5"/>
      <c r="M140" s="5"/>
      <c r="N140" s="5"/>
      <c r="O140" s="53"/>
      <c r="P140" s="53"/>
      <c r="Q140" s="53"/>
      <c r="R140" s="53"/>
      <c r="S140" s="53"/>
      <c r="T140" s="53"/>
      <c r="U140" s="53"/>
      <c r="V140" s="53"/>
      <c r="W140" s="1"/>
      <c r="X140" s="1"/>
      <c r="Y140" s="1"/>
      <c r="Z140" s="1"/>
      <c r="AA140" s="1"/>
      <c r="AB140" s="1"/>
      <c r="AC140" s="1"/>
      <c r="AD140" s="1"/>
    </row>
    <row r="141" spans="1:30" s="6" customFormat="1" ht="12.75">
      <c r="A141" s="18"/>
      <c r="B141" s="18"/>
      <c r="D141" s="3"/>
      <c r="E141" s="2"/>
      <c r="F141" s="1"/>
      <c r="G141" s="1"/>
      <c r="H141" s="4"/>
      <c r="I141" s="4"/>
      <c r="J141" s="2"/>
      <c r="K141" s="12"/>
      <c r="L141" s="5"/>
      <c r="M141" s="5"/>
      <c r="N141" s="5"/>
      <c r="O141" s="53"/>
      <c r="P141" s="53"/>
      <c r="Q141" s="53"/>
      <c r="R141" s="53"/>
      <c r="S141" s="53"/>
      <c r="T141" s="53"/>
      <c r="U141" s="53"/>
      <c r="V141" s="53"/>
      <c r="W141" s="1"/>
      <c r="X141" s="1"/>
      <c r="Y141" s="1"/>
      <c r="Z141" s="1"/>
      <c r="AA141" s="1"/>
      <c r="AB141" s="1"/>
      <c r="AC141" s="1"/>
      <c r="AD141" s="1"/>
    </row>
    <row r="142" spans="1:30" s="6" customFormat="1" ht="12.75">
      <c r="A142" s="18"/>
      <c r="B142" s="18"/>
      <c r="D142" s="3"/>
      <c r="E142" s="2"/>
      <c r="F142" s="1"/>
      <c r="G142" s="1"/>
      <c r="H142" s="4"/>
      <c r="I142" s="4"/>
      <c r="J142" s="2"/>
      <c r="K142" s="12"/>
      <c r="L142" s="5"/>
      <c r="M142" s="5"/>
      <c r="N142" s="5"/>
      <c r="O142" s="53"/>
      <c r="P142" s="53"/>
      <c r="Q142" s="53"/>
      <c r="R142" s="53"/>
      <c r="S142" s="53"/>
      <c r="T142" s="53"/>
      <c r="U142" s="53"/>
      <c r="V142" s="53"/>
      <c r="W142" s="1"/>
      <c r="X142" s="1"/>
      <c r="Y142" s="1"/>
      <c r="Z142" s="1"/>
      <c r="AA142" s="1"/>
      <c r="AB142" s="1"/>
      <c r="AC142" s="1"/>
      <c r="AD142" s="1"/>
    </row>
    <row r="143" spans="1:30" s="6" customFormat="1" ht="12.75">
      <c r="A143" s="18"/>
      <c r="B143" s="18"/>
      <c r="D143" s="3"/>
      <c r="E143" s="2"/>
      <c r="F143" s="1"/>
      <c r="G143" s="1"/>
      <c r="H143" s="4"/>
      <c r="I143" s="4"/>
      <c r="J143" s="2"/>
      <c r="K143" s="12"/>
      <c r="L143" s="5"/>
      <c r="M143" s="5"/>
      <c r="N143" s="5"/>
      <c r="O143" s="53"/>
      <c r="P143" s="53"/>
      <c r="Q143" s="53"/>
      <c r="R143" s="53"/>
      <c r="S143" s="53"/>
      <c r="T143" s="53"/>
      <c r="U143" s="53"/>
      <c r="V143" s="53"/>
      <c r="W143" s="1"/>
      <c r="X143" s="1"/>
      <c r="Y143" s="1"/>
      <c r="Z143" s="1"/>
      <c r="AA143" s="1"/>
      <c r="AB143" s="1"/>
      <c r="AC143" s="1"/>
      <c r="AD143" s="1"/>
    </row>
    <row r="144" spans="1:30" s="6" customFormat="1" ht="12.75">
      <c r="A144" s="18"/>
      <c r="B144" s="18"/>
      <c r="D144" s="3"/>
      <c r="E144" s="2"/>
      <c r="F144" s="1"/>
      <c r="G144" s="1"/>
      <c r="H144" s="4"/>
      <c r="I144" s="4"/>
      <c r="J144" s="2"/>
      <c r="K144" s="12"/>
      <c r="L144" s="5"/>
      <c r="M144" s="5"/>
      <c r="N144" s="5"/>
      <c r="O144" s="53"/>
      <c r="P144" s="53"/>
      <c r="Q144" s="53"/>
      <c r="R144" s="53"/>
      <c r="S144" s="53"/>
      <c r="T144" s="53"/>
      <c r="U144" s="53"/>
      <c r="V144" s="53"/>
      <c r="W144" s="1"/>
      <c r="X144" s="1"/>
      <c r="Y144" s="1"/>
      <c r="Z144" s="1"/>
      <c r="AA144" s="1"/>
      <c r="AB144" s="1"/>
      <c r="AC144" s="1"/>
      <c r="AD144" s="1"/>
    </row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</sheetData>
  <sheetProtection/>
  <mergeCells count="33">
    <mergeCell ref="K3:K7"/>
    <mergeCell ref="E3:E7"/>
    <mergeCell ref="AE3:AE6"/>
    <mergeCell ref="D3:D7"/>
    <mergeCell ref="AF3:AF6"/>
    <mergeCell ref="AC3:AC6"/>
    <mergeCell ref="B1:X1"/>
    <mergeCell ref="B2:X2"/>
    <mergeCell ref="I3:I7"/>
    <mergeCell ref="O6:O7"/>
    <mergeCell ref="P6:P7"/>
    <mergeCell ref="L3:L7"/>
    <mergeCell ref="J3:J7"/>
    <mergeCell ref="AG3:AG6"/>
    <mergeCell ref="Q3:V5"/>
    <mergeCell ref="W3:W6"/>
    <mergeCell ref="X3:X6"/>
    <mergeCell ref="Y3:Y6"/>
    <mergeCell ref="Z3:Z6"/>
    <mergeCell ref="AD3:AD6"/>
    <mergeCell ref="AA3:AA6"/>
    <mergeCell ref="Q6:S6"/>
    <mergeCell ref="T6:V6"/>
    <mergeCell ref="A130:G130"/>
    <mergeCell ref="AB3:AB6"/>
    <mergeCell ref="F3:F7"/>
    <mergeCell ref="G3:G7"/>
    <mergeCell ref="H3:H7"/>
    <mergeCell ref="M3:N5"/>
    <mergeCell ref="O3:P5"/>
    <mergeCell ref="A3:A7"/>
    <mergeCell ref="B3:B7"/>
    <mergeCell ref="C3:C7"/>
  </mergeCells>
  <printOptions gridLines="1" horizontalCentered="1"/>
  <pageMargins left="0" right="0" top="0" bottom="0" header="0" footer="0"/>
  <pageSetup fitToHeight="0"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view="pageBreakPreview" zoomScale="60" workbookViewId="0" topLeftCell="B1">
      <selection activeCell="R17" sqref="R17"/>
    </sheetView>
  </sheetViews>
  <sheetFormatPr defaultColWidth="9.00390625" defaultRowHeight="12.75"/>
  <cols>
    <col min="1" max="1" width="9.00390625" style="200" customWidth="1"/>
    <col min="2" max="2" width="31.50390625" style="200" bestFit="1" customWidth="1"/>
    <col min="3" max="3" width="13.00390625" style="200" bestFit="1" customWidth="1"/>
    <col min="4" max="4" width="17.125" style="200" bestFit="1" customWidth="1"/>
    <col min="5" max="11" width="9.00390625" style="200" customWidth="1"/>
    <col min="12" max="12" width="10.875" style="603" bestFit="1" customWidth="1"/>
    <col min="13" max="13" width="9.875" style="603" bestFit="1" customWidth="1"/>
    <col min="14" max="16384" width="9.00390625" style="200" customWidth="1"/>
  </cols>
  <sheetData>
    <row r="1" spans="2:13" s="220" customFormat="1" ht="12">
      <c r="B1" s="605" t="s">
        <v>186</v>
      </c>
      <c r="C1" s="601" t="s">
        <v>1027</v>
      </c>
      <c r="D1" s="601" t="s">
        <v>1028</v>
      </c>
      <c r="E1" s="601"/>
      <c r="F1" s="601"/>
      <c r="G1" s="601"/>
      <c r="H1" s="601"/>
      <c r="I1" s="601"/>
      <c r="J1" s="601"/>
      <c r="L1" s="601"/>
      <c r="M1" s="601"/>
    </row>
    <row r="2" spans="1:13" s="220" customFormat="1" ht="12.75">
      <c r="A2" s="498"/>
      <c r="B2" s="606" t="s">
        <v>1138</v>
      </c>
      <c r="C2" s="607">
        <v>3200</v>
      </c>
      <c r="D2" s="608">
        <v>141.7</v>
      </c>
      <c r="E2" s="609">
        <f aca="true" t="shared" si="0" ref="E2:E11">D2/C2*100</f>
        <v>4.428125</v>
      </c>
      <c r="F2" s="601"/>
      <c r="G2" s="601"/>
      <c r="H2" s="601"/>
      <c r="I2" s="601"/>
      <c r="J2" s="601"/>
      <c r="K2" s="498"/>
      <c r="L2" s="601"/>
      <c r="M2" s="601"/>
    </row>
    <row r="3" spans="1:13" s="220" customFormat="1" ht="12.75">
      <c r="A3" s="498"/>
      <c r="B3" s="606" t="s">
        <v>42</v>
      </c>
      <c r="C3" s="607">
        <v>3000</v>
      </c>
      <c r="D3" s="608">
        <v>0</v>
      </c>
      <c r="E3" s="609">
        <f t="shared" si="0"/>
        <v>0</v>
      </c>
      <c r="F3" s="601"/>
      <c r="G3" s="601"/>
      <c r="H3" s="601"/>
      <c r="I3" s="601"/>
      <c r="J3" s="601"/>
      <c r="K3" s="498"/>
      <c r="L3" s="601"/>
      <c r="M3" s="601"/>
    </row>
    <row r="4" spans="1:13" s="436" customFormat="1" ht="12.75">
      <c r="A4" s="499"/>
      <c r="B4" s="606" t="s">
        <v>1134</v>
      </c>
      <c r="C4" s="607">
        <v>2000</v>
      </c>
      <c r="D4" s="608">
        <v>514.55</v>
      </c>
      <c r="E4" s="609">
        <f t="shared" si="0"/>
        <v>25.7275</v>
      </c>
      <c r="F4" s="602"/>
      <c r="G4" s="602"/>
      <c r="H4" s="602"/>
      <c r="I4" s="602"/>
      <c r="J4" s="602"/>
      <c r="K4" s="499"/>
      <c r="L4" s="602"/>
      <c r="M4" s="602"/>
    </row>
    <row r="5" spans="1:13" s="220" customFormat="1" ht="12.75">
      <c r="A5" s="498"/>
      <c r="B5" s="606" t="s">
        <v>189</v>
      </c>
      <c r="C5" s="607">
        <v>1681</v>
      </c>
      <c r="D5" s="608">
        <v>552</v>
      </c>
      <c r="E5" s="609">
        <f t="shared" si="0"/>
        <v>32.83759666864962</v>
      </c>
      <c r="F5" s="601"/>
      <c r="G5" s="601"/>
      <c r="H5" s="601"/>
      <c r="I5" s="601"/>
      <c r="J5" s="601"/>
      <c r="K5" s="498"/>
      <c r="L5" s="601"/>
      <c r="M5" s="601"/>
    </row>
    <row r="6" spans="1:13" s="220" customFormat="1" ht="12.75">
      <c r="A6" s="498"/>
      <c r="B6" s="606" t="s">
        <v>1029</v>
      </c>
      <c r="C6" s="607">
        <v>1156.25</v>
      </c>
      <c r="D6" s="608">
        <v>137.46</v>
      </c>
      <c r="E6" s="609">
        <f t="shared" si="0"/>
        <v>11.888432432432433</v>
      </c>
      <c r="F6" s="601"/>
      <c r="G6" s="601"/>
      <c r="H6" s="601"/>
      <c r="I6" s="601"/>
      <c r="J6" s="601"/>
      <c r="K6" s="498"/>
      <c r="L6" s="601"/>
      <c r="M6" s="601"/>
    </row>
    <row r="7" spans="1:13" s="220" customFormat="1" ht="12.75">
      <c r="A7" s="498"/>
      <c r="B7" s="606" t="s">
        <v>193</v>
      </c>
      <c r="C7" s="607">
        <v>1107.6</v>
      </c>
      <c r="D7" s="608">
        <v>303.74</v>
      </c>
      <c r="E7" s="609">
        <f t="shared" si="0"/>
        <v>27.42325749368003</v>
      </c>
      <c r="F7" s="601"/>
      <c r="G7" s="601"/>
      <c r="H7" s="601"/>
      <c r="I7" s="601"/>
      <c r="J7" s="601"/>
      <c r="K7" s="498"/>
      <c r="L7" s="601"/>
      <c r="M7" s="601"/>
    </row>
    <row r="8" spans="1:13" s="220" customFormat="1" ht="12.75">
      <c r="A8" s="498"/>
      <c r="B8" s="606" t="s">
        <v>86</v>
      </c>
      <c r="C8" s="607">
        <v>406.06</v>
      </c>
      <c r="D8" s="608">
        <v>261.75</v>
      </c>
      <c r="E8" s="609">
        <f t="shared" si="0"/>
        <v>64.46091710584642</v>
      </c>
      <c r="F8" s="601"/>
      <c r="G8" s="601"/>
      <c r="H8" s="601"/>
      <c r="I8" s="601"/>
      <c r="J8" s="601"/>
      <c r="K8" s="498"/>
      <c r="L8" s="601"/>
      <c r="M8" s="601"/>
    </row>
    <row r="9" spans="1:13" s="220" customFormat="1" ht="12.75">
      <c r="A9" s="498"/>
      <c r="B9" s="606" t="s">
        <v>197</v>
      </c>
      <c r="C9" s="607">
        <v>112.88</v>
      </c>
      <c r="D9" s="608">
        <v>93.94</v>
      </c>
      <c r="E9" s="609">
        <f t="shared" si="0"/>
        <v>83.22111977321049</v>
      </c>
      <c r="F9" s="601"/>
      <c r="G9" s="601"/>
      <c r="H9" s="601"/>
      <c r="I9" s="601"/>
      <c r="J9" s="601"/>
      <c r="K9" s="498"/>
      <c r="L9" s="601"/>
      <c r="M9" s="601"/>
    </row>
    <row r="10" spans="1:13" s="220" customFormat="1" ht="12.75">
      <c r="A10" s="498"/>
      <c r="B10" s="606" t="s">
        <v>202</v>
      </c>
      <c r="C10" s="607">
        <v>82.32</v>
      </c>
      <c r="D10" s="608">
        <v>14.54</v>
      </c>
      <c r="E10" s="609">
        <f t="shared" si="0"/>
        <v>17.662779397473276</v>
      </c>
      <c r="F10" s="601"/>
      <c r="G10" s="601"/>
      <c r="H10" s="601"/>
      <c r="I10" s="601"/>
      <c r="J10" s="601"/>
      <c r="K10" s="498"/>
      <c r="L10" s="601"/>
      <c r="M10" s="601"/>
    </row>
    <row r="11" spans="1:13" s="220" customFormat="1" ht="12.75">
      <c r="A11" s="498"/>
      <c r="B11" s="610" t="s">
        <v>89</v>
      </c>
      <c r="C11" s="611">
        <v>21</v>
      </c>
      <c r="D11" s="608">
        <v>15.95</v>
      </c>
      <c r="E11" s="612">
        <f t="shared" si="0"/>
        <v>75.95238095238095</v>
      </c>
      <c r="F11" s="601"/>
      <c r="G11" s="601"/>
      <c r="H11" s="601"/>
      <c r="I11" s="601"/>
      <c r="J11" s="601"/>
      <c r="K11" s="498"/>
      <c r="L11" s="601"/>
      <c r="M11" s="601"/>
    </row>
    <row r="12" spans="1:13" s="220" customFormat="1" ht="12.75">
      <c r="A12" s="498"/>
      <c r="B12" s="605" t="s">
        <v>1030</v>
      </c>
      <c r="C12" s="607">
        <v>190.68</v>
      </c>
      <c r="D12" s="608">
        <v>40.20000000000002</v>
      </c>
      <c r="E12" s="609">
        <f>D12/C12*100</f>
        <v>21.08244178728761</v>
      </c>
      <c r="F12" s="601"/>
      <c r="G12" s="601"/>
      <c r="H12" s="601"/>
      <c r="I12" s="601"/>
      <c r="J12" s="601"/>
      <c r="K12" s="498"/>
      <c r="L12" s="601"/>
      <c r="M12" s="601"/>
    </row>
    <row r="13" spans="1:13" s="220" customFormat="1" ht="12">
      <c r="A13" s="498"/>
      <c r="B13" s="601"/>
      <c r="C13" s="601">
        <f>SUM(C2:C10)</f>
        <v>12746.109999999999</v>
      </c>
      <c r="D13" s="613">
        <f>SUM(D2:D11)</f>
        <v>2035.63</v>
      </c>
      <c r="E13" s="601"/>
      <c r="F13" s="601"/>
      <c r="G13" s="601"/>
      <c r="H13" s="601"/>
      <c r="I13" s="601"/>
      <c r="J13" s="601"/>
      <c r="K13" s="498"/>
      <c r="L13" s="601"/>
      <c r="M13" s="601"/>
    </row>
    <row r="14" spans="1:13" s="220" customFormat="1" ht="12">
      <c r="A14" s="498"/>
      <c r="B14" s="601"/>
      <c r="C14" s="614">
        <v>12957.79</v>
      </c>
      <c r="D14" s="613">
        <v>1622.23</v>
      </c>
      <c r="E14" s="601"/>
      <c r="F14" s="601"/>
      <c r="G14" s="601"/>
      <c r="H14" s="601"/>
      <c r="I14" s="601"/>
      <c r="J14" s="601"/>
      <c r="K14" s="498"/>
      <c r="L14" s="601"/>
      <c r="M14" s="601"/>
    </row>
    <row r="15" spans="1:13" s="220" customFormat="1" ht="12">
      <c r="A15" s="498"/>
      <c r="B15" s="601"/>
      <c r="C15" s="601"/>
      <c r="D15" s="601">
        <f>D14-D13</f>
        <v>-413.4000000000001</v>
      </c>
      <c r="E15" s="601"/>
      <c r="F15" s="601"/>
      <c r="G15" s="601"/>
      <c r="H15" s="601"/>
      <c r="I15" s="601"/>
      <c r="J15" s="601"/>
      <c r="K15" s="498"/>
      <c r="L15" s="601"/>
      <c r="M15" s="601"/>
    </row>
    <row r="16" spans="1:13" s="220" customFormat="1" ht="12">
      <c r="A16" s="498"/>
      <c r="B16" s="601"/>
      <c r="C16" s="601"/>
      <c r="D16" s="601"/>
      <c r="E16" s="601"/>
      <c r="F16" s="601"/>
      <c r="G16" s="601"/>
      <c r="H16" s="602"/>
      <c r="I16" s="601"/>
      <c r="J16" s="601"/>
      <c r="K16" s="498"/>
      <c r="L16" s="601"/>
      <c r="M16" s="601"/>
    </row>
    <row r="17" spans="1:11" ht="12">
      <c r="A17" s="494"/>
      <c r="B17" s="603"/>
      <c r="C17" s="603"/>
      <c r="D17" s="603"/>
      <c r="E17" s="603"/>
      <c r="F17" s="603"/>
      <c r="G17" s="603"/>
      <c r="H17" s="603"/>
      <c r="I17" s="603"/>
      <c r="J17" s="603"/>
      <c r="K17" s="494"/>
    </row>
    <row r="18" spans="1:11" ht="12">
      <c r="A18" s="494"/>
      <c r="B18" s="603"/>
      <c r="C18" s="603"/>
      <c r="D18" s="603"/>
      <c r="E18" s="603"/>
      <c r="F18" s="603"/>
      <c r="G18" s="603"/>
      <c r="H18" s="603"/>
      <c r="I18" s="603"/>
      <c r="J18" s="603"/>
      <c r="K18" s="494"/>
    </row>
    <row r="19" spans="1:11" ht="12">
      <c r="A19" s="494"/>
      <c r="B19" s="603"/>
      <c r="C19" s="603"/>
      <c r="D19" s="603"/>
      <c r="E19" s="603"/>
      <c r="F19" s="603"/>
      <c r="G19" s="603"/>
      <c r="H19" s="603"/>
      <c r="I19" s="603"/>
      <c r="J19" s="603"/>
      <c r="K19" s="494"/>
    </row>
    <row r="20" spans="1:11" ht="12">
      <c r="A20" s="494"/>
      <c r="B20" s="603"/>
      <c r="C20" s="603"/>
      <c r="D20" s="603"/>
      <c r="E20" s="603"/>
      <c r="F20" s="603"/>
      <c r="G20" s="603"/>
      <c r="H20" s="603"/>
      <c r="I20" s="603"/>
      <c r="J20" s="603"/>
      <c r="K20" s="494"/>
    </row>
    <row r="21" spans="1:11" ht="12">
      <c r="A21" s="494"/>
      <c r="B21" s="603"/>
      <c r="C21" s="603"/>
      <c r="D21" s="603"/>
      <c r="E21" s="603"/>
      <c r="F21" s="603"/>
      <c r="G21" s="603"/>
      <c r="H21" s="494"/>
      <c r="I21" s="494"/>
      <c r="J21" s="494"/>
      <c r="K21" s="494"/>
    </row>
    <row r="22" spans="1:11" ht="12">
      <c r="A22" s="494"/>
      <c r="B22" s="603"/>
      <c r="C22" s="603"/>
      <c r="D22" s="603"/>
      <c r="E22" s="603"/>
      <c r="F22" s="603"/>
      <c r="G22" s="603"/>
      <c r="H22" s="494"/>
      <c r="I22" s="494"/>
      <c r="J22" s="494"/>
      <c r="K22" s="494"/>
    </row>
    <row r="23" spans="1:11" ht="12">
      <c r="A23" s="494"/>
      <c r="B23" s="603"/>
      <c r="C23" s="603"/>
      <c r="D23" s="603"/>
      <c r="E23" s="603"/>
      <c r="F23" s="603"/>
      <c r="G23" s="603"/>
      <c r="H23" s="494"/>
      <c r="I23" s="494"/>
      <c r="J23" s="494"/>
      <c r="K23" s="494"/>
    </row>
    <row r="24" spans="1:13" ht="12">
      <c r="A24" s="494"/>
      <c r="B24" s="603"/>
      <c r="C24" s="603"/>
      <c r="D24" s="603"/>
      <c r="E24" s="603"/>
      <c r="F24" s="603"/>
      <c r="G24" s="603"/>
      <c r="H24" s="494"/>
      <c r="I24" s="494"/>
      <c r="J24" s="494"/>
      <c r="K24" s="494"/>
      <c r="L24" s="603">
        <f>SUM(C2:C8)</f>
        <v>12550.91</v>
      </c>
      <c r="M24" s="603">
        <f>C9+C10+C11</f>
        <v>216.2</v>
      </c>
    </row>
    <row r="25" spans="1:11" ht="12">
      <c r="A25" s="494"/>
      <c r="B25" s="603"/>
      <c r="C25" s="603"/>
      <c r="D25" s="603"/>
      <c r="E25" s="603"/>
      <c r="F25" s="603"/>
      <c r="G25" s="603"/>
      <c r="H25" s="494"/>
      <c r="I25" s="494"/>
      <c r="J25" s="494"/>
      <c r="K25" s="494"/>
    </row>
    <row r="26" spans="1:11" ht="12">
      <c r="A26" s="494"/>
      <c r="B26" s="494"/>
      <c r="C26" s="494"/>
      <c r="D26" s="494"/>
      <c r="E26" s="494"/>
      <c r="F26" s="494"/>
      <c r="G26" s="494"/>
      <c r="H26" s="494"/>
      <c r="I26" s="494"/>
      <c r="J26" s="494"/>
      <c r="K26" s="494"/>
    </row>
    <row r="27" spans="1:12" ht="12">
      <c r="A27" s="494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603">
        <v>12957.79</v>
      </c>
    </row>
    <row r="28" spans="1:11" ht="12">
      <c r="A28" s="494"/>
      <c r="B28" s="494"/>
      <c r="C28" s="494"/>
      <c r="D28" s="494"/>
      <c r="E28" s="494"/>
      <c r="F28" s="494"/>
      <c r="G28" s="494"/>
      <c r="H28" s="494"/>
      <c r="I28" s="494"/>
      <c r="J28" s="494"/>
      <c r="K28" s="494"/>
    </row>
    <row r="29" spans="1:12" ht="12">
      <c r="A29" s="494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603">
        <f>SUM(L24:M24)</f>
        <v>12767.11</v>
      </c>
    </row>
    <row r="30" spans="1:11" ht="12">
      <c r="A30" s="494"/>
      <c r="B30" s="494"/>
      <c r="C30" s="494"/>
      <c r="D30" s="494"/>
      <c r="E30" s="494"/>
      <c r="F30" s="494"/>
      <c r="G30" s="494"/>
      <c r="H30" s="494"/>
      <c r="I30" s="494"/>
      <c r="J30" s="494"/>
      <c r="K30" s="494"/>
    </row>
    <row r="31" spans="1:11" ht="12">
      <c r="A31" s="494"/>
      <c r="B31" s="494"/>
      <c r="C31" s="494"/>
      <c r="D31" s="494"/>
      <c r="E31" s="494"/>
      <c r="F31" s="494"/>
      <c r="G31" s="494"/>
      <c r="H31" s="494"/>
      <c r="I31" s="494"/>
      <c r="J31" s="494"/>
      <c r="K31" s="494"/>
    </row>
    <row r="32" spans="1:12" ht="12">
      <c r="A32" s="494"/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603">
        <f>L27-L29</f>
        <v>190.6800000000003</v>
      </c>
    </row>
    <row r="33" spans="1:11" ht="12">
      <c r="A33" s="494"/>
      <c r="B33" s="494"/>
      <c r="C33" s="494"/>
      <c r="D33" s="494"/>
      <c r="E33" s="494"/>
      <c r="F33" s="494"/>
      <c r="G33" s="494"/>
      <c r="H33" s="494"/>
      <c r="I33" s="494"/>
      <c r="J33" s="494"/>
      <c r="K33" s="494"/>
    </row>
    <row r="34" spans="1:11" ht="12">
      <c r="A34" s="494"/>
      <c r="B34" s="494"/>
      <c r="C34" s="494"/>
      <c r="D34" s="494"/>
      <c r="E34" s="494"/>
      <c r="F34" s="494"/>
      <c r="G34" s="494"/>
      <c r="H34" s="494"/>
      <c r="I34" s="494"/>
      <c r="J34" s="494"/>
      <c r="K34" s="494"/>
    </row>
    <row r="35" spans="1:11" ht="12">
      <c r="A35" s="494"/>
      <c r="B35" s="494"/>
      <c r="C35" s="494"/>
      <c r="D35" s="494"/>
      <c r="E35" s="494"/>
      <c r="F35" s="494"/>
      <c r="G35" s="494"/>
      <c r="H35" s="494"/>
      <c r="I35" s="494"/>
      <c r="J35" s="494"/>
      <c r="K35" s="494"/>
    </row>
    <row r="36" spans="1:11" ht="12">
      <c r="A36" s="494"/>
      <c r="B36" s="494"/>
      <c r="C36" s="494"/>
      <c r="D36" s="494"/>
      <c r="E36" s="494"/>
      <c r="F36" s="494"/>
      <c r="G36" s="494"/>
      <c r="H36" s="494"/>
      <c r="I36" s="494"/>
      <c r="J36" s="494"/>
      <c r="K36" s="494"/>
    </row>
    <row r="37" spans="1:11" ht="12">
      <c r="A37" s="494"/>
      <c r="B37" s="494"/>
      <c r="C37" s="494"/>
      <c r="D37" s="494"/>
      <c r="E37" s="494"/>
      <c r="F37" s="494"/>
      <c r="G37" s="494"/>
      <c r="H37" s="494"/>
      <c r="I37" s="494"/>
      <c r="J37" s="494"/>
      <c r="K37" s="494"/>
    </row>
    <row r="38" spans="1:11" ht="12">
      <c r="A38" s="494"/>
      <c r="B38" s="494"/>
      <c r="C38" s="494"/>
      <c r="D38" s="494"/>
      <c r="E38" s="494"/>
      <c r="F38" s="494"/>
      <c r="G38" s="494"/>
      <c r="H38" s="494"/>
      <c r="I38" s="494"/>
      <c r="J38" s="494"/>
      <c r="K38" s="494"/>
    </row>
    <row r="39" spans="2:10" ht="12">
      <c r="B39" s="430"/>
      <c r="C39" s="430"/>
      <c r="D39" s="430"/>
      <c r="E39" s="430"/>
      <c r="F39" s="430"/>
      <c r="G39" s="430"/>
      <c r="H39" s="430"/>
      <c r="I39" s="430"/>
      <c r="J39" s="430"/>
    </row>
    <row r="40" spans="2:10" ht="12">
      <c r="B40" s="430"/>
      <c r="C40" s="430"/>
      <c r="D40" s="430"/>
      <c r="E40" s="430"/>
      <c r="F40" s="430"/>
      <c r="G40" s="430"/>
      <c r="H40" s="430"/>
      <c r="I40" s="430"/>
      <c r="J40" s="430"/>
    </row>
    <row r="41" spans="2:10" ht="12">
      <c r="B41" s="430"/>
      <c r="C41" s="430"/>
      <c r="D41" s="430"/>
      <c r="E41" s="430"/>
      <c r="F41" s="430"/>
      <c r="G41" s="430"/>
      <c r="H41" s="430"/>
      <c r="I41" s="430"/>
      <c r="J41" s="430"/>
    </row>
    <row r="42" spans="2:10" ht="12">
      <c r="B42" s="430"/>
      <c r="C42" s="430"/>
      <c r="D42" s="430"/>
      <c r="E42" s="430"/>
      <c r="F42" s="430"/>
      <c r="G42" s="430"/>
      <c r="H42" s="430"/>
      <c r="I42" s="430"/>
      <c r="J42" s="430"/>
    </row>
    <row r="43" spans="2:10" ht="12">
      <c r="B43" s="430"/>
      <c r="C43" s="430"/>
      <c r="D43" s="430"/>
      <c r="E43" s="430"/>
      <c r="F43" s="430"/>
      <c r="G43" s="430"/>
      <c r="H43" s="430"/>
      <c r="I43" s="430"/>
      <c r="J43" s="430"/>
    </row>
    <row r="44" spans="2:10" ht="12">
      <c r="B44" s="430"/>
      <c r="C44" s="430"/>
      <c r="D44" s="430"/>
      <c r="E44" s="430"/>
      <c r="F44" s="430"/>
      <c r="G44" s="430"/>
      <c r="H44" s="430"/>
      <c r="I44" s="430"/>
      <c r="J44" s="430"/>
    </row>
    <row r="45" spans="2:10" ht="12">
      <c r="B45" s="430"/>
      <c r="C45" s="430"/>
      <c r="D45" s="430"/>
      <c r="E45" s="430"/>
      <c r="F45" s="430"/>
      <c r="G45" s="430"/>
      <c r="H45" s="430"/>
      <c r="I45" s="430"/>
      <c r="J45" s="430"/>
    </row>
    <row r="46" spans="2:10" ht="12">
      <c r="B46" s="430"/>
      <c r="C46" s="430"/>
      <c r="D46" s="430"/>
      <c r="E46" s="430"/>
      <c r="F46" s="430"/>
      <c r="G46" s="430"/>
      <c r="H46" s="430"/>
      <c r="I46" s="430"/>
      <c r="J46" s="430"/>
    </row>
    <row r="47" spans="2:10" ht="12">
      <c r="B47" s="430"/>
      <c r="C47" s="430"/>
      <c r="D47" s="430"/>
      <c r="E47" s="430"/>
      <c r="F47" s="430"/>
      <c r="G47" s="430"/>
      <c r="H47" s="430"/>
      <c r="I47" s="430"/>
      <c r="J47" s="430"/>
    </row>
    <row r="48" spans="2:10" ht="12">
      <c r="B48" s="430"/>
      <c r="C48" s="430"/>
      <c r="D48" s="430"/>
      <c r="E48" s="430"/>
      <c r="F48" s="430"/>
      <c r="G48" s="430"/>
      <c r="H48" s="430"/>
      <c r="I48" s="430"/>
      <c r="J48" s="430"/>
    </row>
    <row r="49" spans="2:10" ht="12">
      <c r="B49" s="430"/>
      <c r="C49" s="430"/>
      <c r="D49" s="430"/>
      <c r="E49" s="430"/>
      <c r="F49" s="430"/>
      <c r="G49" s="430"/>
      <c r="H49" s="430"/>
      <c r="I49" s="430"/>
      <c r="J49" s="430"/>
    </row>
    <row r="52" spans="1:28" ht="53.25" customHeight="1">
      <c r="A52" s="548" t="s">
        <v>1075</v>
      </c>
      <c r="B52" s="548"/>
      <c r="C52" s="548"/>
      <c r="D52" s="548"/>
      <c r="E52" s="548"/>
      <c r="F52" s="548"/>
      <c r="G52" s="548"/>
      <c r="H52" s="548"/>
      <c r="I52" s="548"/>
      <c r="J52" s="548"/>
      <c r="K52" s="202"/>
      <c r="L52" s="604"/>
      <c r="M52" s="604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</row>
  </sheetData>
  <sheetProtection/>
  <mergeCells count="1">
    <mergeCell ref="A52:J52"/>
  </mergeCells>
  <printOptions horizontalCentered="1"/>
  <pageMargins left="0.25" right="0.17" top="0.47" bottom="0.21" header="0.3" footer="0.3"/>
  <pageSetup fitToHeight="1" fitToWidth="1" horizontalDpi="600" verticalDpi="600" orientation="landscape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5"/>
  <sheetViews>
    <sheetView view="pageBreakPreview" zoomScale="60" zoomScalePageLayoutView="0" workbookViewId="0" topLeftCell="A1">
      <selection activeCell="Q45" sqref="Q45"/>
    </sheetView>
  </sheetViews>
  <sheetFormatPr defaultColWidth="9.00390625" defaultRowHeight="12.75"/>
  <cols>
    <col min="1" max="2" width="9.00390625" style="200" customWidth="1"/>
    <col min="3" max="3" width="9.875" style="200" bestFit="1" customWidth="1"/>
    <col min="4" max="16384" width="9.00390625" style="200" customWidth="1"/>
  </cols>
  <sheetData>
    <row r="2" spans="2:5" ht="12">
      <c r="B2" s="494"/>
      <c r="C2" s="494"/>
      <c r="D2" s="494"/>
      <c r="E2" s="494"/>
    </row>
    <row r="3" spans="2:5" s="219" customFormat="1" ht="12">
      <c r="B3" s="495" t="s">
        <v>188</v>
      </c>
      <c r="C3" s="496">
        <v>150.02</v>
      </c>
      <c r="D3" s="497">
        <f>C3/C5*100</f>
        <v>7.229461428736653</v>
      </c>
      <c r="E3" s="494"/>
    </row>
    <row r="4" spans="2:5" s="219" customFormat="1" ht="12">
      <c r="B4" s="495" t="s">
        <v>191</v>
      </c>
      <c r="C4" s="496">
        <v>1925.1</v>
      </c>
      <c r="D4" s="497">
        <f>C4/C5*100</f>
        <v>92.77053857126334</v>
      </c>
      <c r="E4" s="494"/>
    </row>
    <row r="5" spans="2:5" s="219" customFormat="1" ht="12">
      <c r="B5" s="495"/>
      <c r="C5" s="496">
        <f>SUM(C3:C4)</f>
        <v>2075.12</v>
      </c>
      <c r="D5" s="494"/>
      <c r="E5" s="494"/>
    </row>
    <row r="6" spans="2:5" ht="12">
      <c r="B6" s="495"/>
      <c r="C6" s="495"/>
      <c r="D6" s="494"/>
      <c r="E6" s="494"/>
    </row>
    <row r="7" spans="1:5" ht="12">
      <c r="A7" s="219"/>
      <c r="B7" s="494" t="s">
        <v>1026</v>
      </c>
      <c r="C7" s="494"/>
      <c r="D7" s="494"/>
      <c r="E7" s="494"/>
    </row>
    <row r="35" spans="2:20" ht="38.25" customHeight="1">
      <c r="B35" s="549" t="s">
        <v>1137</v>
      </c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201"/>
      <c r="N35" s="201"/>
      <c r="O35" s="201"/>
      <c r="P35" s="201"/>
      <c r="Q35" s="201"/>
      <c r="R35" s="201"/>
      <c r="S35" s="201"/>
      <c r="T35" s="201"/>
    </row>
  </sheetData>
  <sheetProtection/>
  <mergeCells count="1">
    <mergeCell ref="B35:L35"/>
  </mergeCells>
  <printOptions horizontalCentered="1"/>
  <pageMargins left="0.2" right="0.2" top="0.5" bottom="0.2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8" zoomScaleSheetLayoutView="118" zoomScalePageLayoutView="0" workbookViewId="0" topLeftCell="A13">
      <selection activeCell="A32" sqref="A32:B32"/>
    </sheetView>
  </sheetViews>
  <sheetFormatPr defaultColWidth="9.00390625" defaultRowHeight="12.75"/>
  <cols>
    <col min="1" max="1" width="14.875" style="0" customWidth="1"/>
    <col min="2" max="2" width="10.75390625" style="0" customWidth="1"/>
    <col min="3" max="3" width="13.25390625" style="0" customWidth="1"/>
    <col min="4" max="4" width="11.50390625" style="0" customWidth="1"/>
    <col min="5" max="5" width="11.25390625" style="0" customWidth="1"/>
    <col min="6" max="6" width="10.75390625" style="0" customWidth="1"/>
    <col min="7" max="7" width="10.375" style="0" customWidth="1"/>
    <col min="8" max="8" width="11.00390625" style="0" customWidth="1"/>
    <col min="9" max="9" width="10.375" style="0" customWidth="1"/>
    <col min="10" max="10" width="11.50390625" style="0" customWidth="1"/>
    <col min="11" max="11" width="9.125" style="0" customWidth="1"/>
    <col min="12" max="12" width="11.25390625" style="0" customWidth="1"/>
    <col min="13" max="13" width="11.50390625" style="0" customWidth="1"/>
    <col min="14" max="14" width="9.875" style="0" customWidth="1"/>
  </cols>
  <sheetData>
    <row r="1" spans="1:14" ht="15.75">
      <c r="A1" s="550" t="s">
        <v>1040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13.5" thickBot="1">
      <c r="A2" s="551" t="s">
        <v>983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12.75">
      <c r="A3" s="552" t="s">
        <v>277</v>
      </c>
      <c r="B3" s="552" t="s">
        <v>186</v>
      </c>
      <c r="C3" s="554" t="s">
        <v>188</v>
      </c>
      <c r="D3" s="555"/>
      <c r="E3" s="555"/>
      <c r="F3" s="556"/>
      <c r="G3" s="554" t="s">
        <v>191</v>
      </c>
      <c r="H3" s="555"/>
      <c r="I3" s="555"/>
      <c r="J3" s="555"/>
      <c r="K3" s="554" t="s">
        <v>1031</v>
      </c>
      <c r="L3" s="555"/>
      <c r="M3" s="555"/>
      <c r="N3" s="557"/>
    </row>
    <row r="4" spans="1:14" ht="51.75" thickBot="1">
      <c r="A4" s="553"/>
      <c r="B4" s="553"/>
      <c r="C4" s="307" t="s">
        <v>1038</v>
      </c>
      <c r="D4" s="305" t="s">
        <v>1032</v>
      </c>
      <c r="E4" s="305" t="s">
        <v>1051</v>
      </c>
      <c r="F4" s="305" t="s">
        <v>1052</v>
      </c>
      <c r="G4" s="307" t="s">
        <v>1038</v>
      </c>
      <c r="H4" s="305" t="s">
        <v>1032</v>
      </c>
      <c r="I4" s="305" t="s">
        <v>1051</v>
      </c>
      <c r="J4" s="305" t="s">
        <v>1052</v>
      </c>
      <c r="K4" s="307" t="s">
        <v>1038</v>
      </c>
      <c r="L4" s="305" t="s">
        <v>1032</v>
      </c>
      <c r="M4" s="305" t="s">
        <v>1051</v>
      </c>
      <c r="N4" s="306" t="s">
        <v>1052</v>
      </c>
    </row>
    <row r="5" spans="1:14" ht="12.75">
      <c r="A5" s="558" t="s">
        <v>279</v>
      </c>
      <c r="B5" s="213" t="s">
        <v>932</v>
      </c>
      <c r="C5" s="214">
        <v>2.6666666666666665</v>
      </c>
      <c r="D5" s="205"/>
      <c r="E5" s="205"/>
      <c r="F5" s="205"/>
      <c r="G5" s="214"/>
      <c r="H5" s="205"/>
      <c r="I5" s="205"/>
      <c r="J5" s="205"/>
      <c r="K5" s="214">
        <v>2.6666666666666665</v>
      </c>
      <c r="L5" s="205"/>
      <c r="M5" s="205"/>
      <c r="N5" s="207"/>
    </row>
    <row r="6" spans="1:14" ht="12.75">
      <c r="A6" s="559"/>
      <c r="B6" s="211" t="s">
        <v>636</v>
      </c>
      <c r="C6" s="212">
        <v>0</v>
      </c>
      <c r="D6" s="205"/>
      <c r="E6" s="205"/>
      <c r="F6" s="205"/>
      <c r="G6" s="212"/>
      <c r="H6" s="205"/>
      <c r="I6" s="205"/>
      <c r="J6" s="205"/>
      <c r="K6" s="212">
        <v>0</v>
      </c>
      <c r="L6" s="205"/>
      <c r="M6" s="205"/>
      <c r="N6" s="207"/>
    </row>
    <row r="7" spans="1:14" ht="12.75">
      <c r="A7" s="559"/>
      <c r="B7" s="211" t="s">
        <v>86</v>
      </c>
      <c r="C7" s="212">
        <v>4</v>
      </c>
      <c r="D7" s="205"/>
      <c r="E7" s="205"/>
      <c r="F7" s="205"/>
      <c r="G7" s="212">
        <v>402.05930000000006</v>
      </c>
      <c r="H7" s="205">
        <v>54227557.4</v>
      </c>
      <c r="I7" s="205">
        <v>104072559.43</v>
      </c>
      <c r="J7" s="205">
        <v>158300116.83</v>
      </c>
      <c r="K7" s="212">
        <v>406.05930000000006</v>
      </c>
      <c r="L7" s="205">
        <v>54227557.4</v>
      </c>
      <c r="M7" s="205">
        <v>104072559.43</v>
      </c>
      <c r="N7" s="207">
        <v>158300116.83</v>
      </c>
    </row>
    <row r="8" spans="1:14" ht="12.75">
      <c r="A8" s="559"/>
      <c r="B8" s="211" t="s">
        <v>87</v>
      </c>
      <c r="C8" s="212">
        <v>0.13333333333333333</v>
      </c>
      <c r="D8" s="205"/>
      <c r="E8" s="205"/>
      <c r="F8" s="205"/>
      <c r="G8" s="212">
        <v>30.57282</v>
      </c>
      <c r="H8" s="205">
        <v>244454.26299999998</v>
      </c>
      <c r="I8" s="205">
        <v>0</v>
      </c>
      <c r="J8" s="205">
        <v>244454.26299999998</v>
      </c>
      <c r="K8" s="212">
        <v>30.706153333333333</v>
      </c>
      <c r="L8" s="205">
        <v>244454.26299999998</v>
      </c>
      <c r="M8" s="205">
        <v>0</v>
      </c>
      <c r="N8" s="207">
        <v>244454.26299999998</v>
      </c>
    </row>
    <row r="9" spans="1:14" ht="12.75">
      <c r="A9" s="559"/>
      <c r="B9" s="211" t="s">
        <v>887</v>
      </c>
      <c r="C9" s="212">
        <v>6.473333333333333</v>
      </c>
      <c r="D9" s="205"/>
      <c r="E9" s="205"/>
      <c r="F9" s="205"/>
      <c r="G9" s="212"/>
      <c r="H9" s="205"/>
      <c r="I9" s="205"/>
      <c r="J9" s="205"/>
      <c r="K9" s="212">
        <v>6.473333333333333</v>
      </c>
      <c r="L9" s="205"/>
      <c r="M9" s="205"/>
      <c r="N9" s="207"/>
    </row>
    <row r="10" spans="1:14" ht="12.75">
      <c r="A10" s="559"/>
      <c r="B10" s="211" t="s">
        <v>88</v>
      </c>
      <c r="C10" s="212">
        <v>12.670213333333333</v>
      </c>
      <c r="D10" s="205">
        <v>1960307.474</v>
      </c>
      <c r="E10" s="205">
        <v>4618632.896</v>
      </c>
      <c r="F10" s="205">
        <v>6578940.37</v>
      </c>
      <c r="G10" s="212">
        <v>5.704493333333334</v>
      </c>
      <c r="H10" s="205"/>
      <c r="I10" s="205"/>
      <c r="J10" s="205"/>
      <c r="K10" s="212">
        <v>18.37470666666667</v>
      </c>
      <c r="L10" s="205">
        <v>1960307.474</v>
      </c>
      <c r="M10" s="205">
        <v>4618632.896</v>
      </c>
      <c r="N10" s="207">
        <v>6578940.37</v>
      </c>
    </row>
    <row r="11" spans="1:14" ht="12.75">
      <c r="A11" s="559"/>
      <c r="B11" s="211" t="s">
        <v>89</v>
      </c>
      <c r="C11" s="212">
        <v>5.013333333333334</v>
      </c>
      <c r="D11" s="205">
        <v>1994913.292</v>
      </c>
      <c r="E11" s="205">
        <v>8219048.993000001</v>
      </c>
      <c r="F11" s="205">
        <v>10213962.285</v>
      </c>
      <c r="G11" s="212">
        <v>15.987606666666666</v>
      </c>
      <c r="H11" s="205">
        <v>2606417.842</v>
      </c>
      <c r="I11" s="205">
        <v>3128280.462</v>
      </c>
      <c r="J11" s="205">
        <v>5734698.304</v>
      </c>
      <c r="K11" s="212">
        <v>21.00094</v>
      </c>
      <c r="L11" s="205">
        <v>4601331.134</v>
      </c>
      <c r="M11" s="205">
        <v>11347329.455</v>
      </c>
      <c r="N11" s="207">
        <v>15948660.589</v>
      </c>
    </row>
    <row r="12" spans="1:14" ht="12.75">
      <c r="A12" s="559"/>
      <c r="B12" s="211" t="s">
        <v>90</v>
      </c>
      <c r="C12" s="212">
        <v>0.23333333333333334</v>
      </c>
      <c r="D12" s="205"/>
      <c r="E12" s="205"/>
      <c r="F12" s="205"/>
      <c r="G12" s="212">
        <v>11.2</v>
      </c>
      <c r="H12" s="205"/>
      <c r="I12" s="205"/>
      <c r="J12" s="205"/>
      <c r="K12" s="212">
        <v>11.433333333333332</v>
      </c>
      <c r="L12" s="205"/>
      <c r="M12" s="205"/>
      <c r="N12" s="207"/>
    </row>
    <row r="13" spans="1:14" ht="12.75">
      <c r="A13" s="559"/>
      <c r="B13" s="211" t="s">
        <v>91</v>
      </c>
      <c r="C13" s="212"/>
      <c r="D13" s="205"/>
      <c r="E13" s="205"/>
      <c r="F13" s="205"/>
      <c r="G13" s="212">
        <v>5.078666666666667</v>
      </c>
      <c r="H13" s="205"/>
      <c r="I13" s="205"/>
      <c r="J13" s="205"/>
      <c r="K13" s="212">
        <v>5.078666666666667</v>
      </c>
      <c r="L13" s="205"/>
      <c r="M13" s="205"/>
      <c r="N13" s="207"/>
    </row>
    <row r="14" spans="1:14" ht="12.75">
      <c r="A14" s="559"/>
      <c r="B14" s="211" t="s">
        <v>438</v>
      </c>
      <c r="C14" s="212">
        <v>10.3</v>
      </c>
      <c r="D14" s="205"/>
      <c r="E14" s="205"/>
      <c r="F14" s="205"/>
      <c r="G14" s="212"/>
      <c r="H14" s="205"/>
      <c r="I14" s="205"/>
      <c r="J14" s="205"/>
      <c r="K14" s="212">
        <v>10.3</v>
      </c>
      <c r="L14" s="205"/>
      <c r="M14" s="205"/>
      <c r="N14" s="207"/>
    </row>
    <row r="15" spans="1:14" ht="12.75">
      <c r="A15" s="559"/>
      <c r="B15" s="211" t="s">
        <v>92</v>
      </c>
      <c r="C15" s="212">
        <v>22</v>
      </c>
      <c r="D15" s="205">
        <v>28368</v>
      </c>
      <c r="E15" s="205">
        <v>0</v>
      </c>
      <c r="F15" s="205">
        <v>28368</v>
      </c>
      <c r="G15" s="212">
        <v>9.342666666666666</v>
      </c>
      <c r="H15" s="205"/>
      <c r="I15" s="205">
        <v>108070885.3</v>
      </c>
      <c r="J15" s="205">
        <v>108070885.3</v>
      </c>
      <c r="K15" s="212">
        <v>31.342666666666666</v>
      </c>
      <c r="L15" s="205">
        <v>28368</v>
      </c>
      <c r="M15" s="205">
        <v>108070885.3</v>
      </c>
      <c r="N15" s="207">
        <v>108099253.3</v>
      </c>
    </row>
    <row r="16" spans="1:14" ht="12.75">
      <c r="A16" s="559"/>
      <c r="B16" s="211" t="s">
        <v>505</v>
      </c>
      <c r="C16" s="212"/>
      <c r="D16" s="205"/>
      <c r="E16" s="205"/>
      <c r="F16" s="205"/>
      <c r="G16" s="212">
        <v>0</v>
      </c>
      <c r="H16" s="205"/>
      <c r="I16" s="205"/>
      <c r="J16" s="205"/>
      <c r="K16" s="212">
        <v>0</v>
      </c>
      <c r="L16" s="205"/>
      <c r="M16" s="205"/>
      <c r="N16" s="207"/>
    </row>
    <row r="17" spans="1:14" ht="12.75">
      <c r="A17" s="559"/>
      <c r="B17" s="211" t="s">
        <v>197</v>
      </c>
      <c r="C17" s="212">
        <v>112.87533333333333</v>
      </c>
      <c r="D17" s="205">
        <v>59350539.958</v>
      </c>
      <c r="E17" s="205">
        <v>21625127.589</v>
      </c>
      <c r="F17" s="205">
        <v>80975667.54699999</v>
      </c>
      <c r="G17" s="212"/>
      <c r="H17" s="205"/>
      <c r="I17" s="205"/>
      <c r="J17" s="205"/>
      <c r="K17" s="212">
        <v>112.87533333333333</v>
      </c>
      <c r="L17" s="205">
        <v>59350539.958</v>
      </c>
      <c r="M17" s="205">
        <v>21625127.589</v>
      </c>
      <c r="N17" s="207">
        <v>80975667.54699999</v>
      </c>
    </row>
    <row r="18" spans="1:14" ht="12.75">
      <c r="A18" s="560"/>
      <c r="B18" s="211" t="s">
        <v>202</v>
      </c>
      <c r="C18" s="212">
        <v>82.32033333333332</v>
      </c>
      <c r="D18" s="205">
        <v>6135738.47</v>
      </c>
      <c r="E18" s="205">
        <v>5769074.09</v>
      </c>
      <c r="F18" s="205">
        <v>11904812.559999999</v>
      </c>
      <c r="G18" s="212"/>
      <c r="H18" s="205"/>
      <c r="I18" s="205"/>
      <c r="J18" s="205"/>
      <c r="K18" s="212">
        <v>82.32033333333332</v>
      </c>
      <c r="L18" s="205">
        <v>6135738.47</v>
      </c>
      <c r="M18" s="205">
        <v>5769074.09</v>
      </c>
      <c r="N18" s="207">
        <v>11904812.559999999</v>
      </c>
    </row>
    <row r="19" spans="1:14" ht="13.5" thickBot="1">
      <c r="A19" s="216" t="s">
        <v>981</v>
      </c>
      <c r="B19" s="217"/>
      <c r="C19" s="215">
        <v>258.68588</v>
      </c>
      <c r="D19" s="206">
        <v>69469867.194</v>
      </c>
      <c r="E19" s="206">
        <v>40231883.568</v>
      </c>
      <c r="F19" s="206">
        <v>109701750.762</v>
      </c>
      <c r="G19" s="215">
        <v>479.9455533333334</v>
      </c>
      <c r="H19" s="206">
        <v>57078429.504999995</v>
      </c>
      <c r="I19" s="206">
        <v>215271725.192</v>
      </c>
      <c r="J19" s="206">
        <v>272350154.697</v>
      </c>
      <c r="K19" s="215">
        <v>738.6314333333333</v>
      </c>
      <c r="L19" s="206">
        <v>126548296.699</v>
      </c>
      <c r="M19" s="206">
        <v>255503608.76000002</v>
      </c>
      <c r="N19" s="208">
        <v>382051905.459</v>
      </c>
    </row>
    <row r="20" spans="1:14" ht="12.75" customHeight="1">
      <c r="A20" s="558" t="s">
        <v>278</v>
      </c>
      <c r="B20" s="211" t="s">
        <v>189</v>
      </c>
      <c r="C20" s="212">
        <v>4.033333333333333</v>
      </c>
      <c r="D20" s="205">
        <v>4490000</v>
      </c>
      <c r="E20" s="205">
        <v>4380000</v>
      </c>
      <c r="F20" s="205">
        <v>8870000</v>
      </c>
      <c r="G20" s="212">
        <v>1677.2556066666666</v>
      </c>
      <c r="H20" s="205">
        <v>15837167.054000001</v>
      </c>
      <c r="I20" s="205">
        <v>504061674.25000006</v>
      </c>
      <c r="J20" s="205">
        <v>519898841.304</v>
      </c>
      <c r="K20" s="212">
        <v>1681.28894</v>
      </c>
      <c r="L20" s="205">
        <v>20327167.054</v>
      </c>
      <c r="M20" s="205">
        <v>508441674.25000006</v>
      </c>
      <c r="N20" s="207">
        <v>528768841.304</v>
      </c>
    </row>
    <row r="21" spans="1:14" ht="12.75">
      <c r="A21" s="559"/>
      <c r="B21" s="211" t="s">
        <v>373</v>
      </c>
      <c r="C21" s="212"/>
      <c r="D21" s="205"/>
      <c r="E21" s="205"/>
      <c r="F21" s="205"/>
      <c r="G21" s="212">
        <v>5.006666666666667</v>
      </c>
      <c r="H21" s="205"/>
      <c r="I21" s="205"/>
      <c r="J21" s="205"/>
      <c r="K21" s="212">
        <v>5.006666666666667</v>
      </c>
      <c r="L21" s="205"/>
      <c r="M21" s="205"/>
      <c r="N21" s="207"/>
    </row>
    <row r="22" spans="1:14" ht="12.75">
      <c r="A22" s="559"/>
      <c r="B22" s="211" t="s">
        <v>635</v>
      </c>
      <c r="C22" s="212"/>
      <c r="D22" s="205"/>
      <c r="E22" s="205"/>
      <c r="F22" s="205"/>
      <c r="G22" s="212">
        <v>0</v>
      </c>
      <c r="H22" s="205"/>
      <c r="I22" s="205"/>
      <c r="J22" s="205"/>
      <c r="K22" s="212">
        <v>0</v>
      </c>
      <c r="L22" s="205"/>
      <c r="M22" s="205"/>
      <c r="N22" s="207"/>
    </row>
    <row r="23" spans="1:14" ht="12.75">
      <c r="A23" s="559"/>
      <c r="B23" s="211" t="s">
        <v>1</v>
      </c>
      <c r="C23" s="212"/>
      <c r="D23" s="205"/>
      <c r="E23" s="205"/>
      <c r="F23" s="205"/>
      <c r="G23" s="212">
        <v>4.802253333333333</v>
      </c>
      <c r="H23" s="205"/>
      <c r="I23" s="205"/>
      <c r="J23" s="205"/>
      <c r="K23" s="212">
        <v>4.802253333333333</v>
      </c>
      <c r="L23" s="205"/>
      <c r="M23" s="205"/>
      <c r="N23" s="207"/>
    </row>
    <row r="24" spans="1:14" ht="12.75">
      <c r="A24" s="559"/>
      <c r="B24" s="211" t="s">
        <v>82</v>
      </c>
      <c r="C24" s="212">
        <v>18.576653333333333</v>
      </c>
      <c r="D24" s="205"/>
      <c r="E24" s="205"/>
      <c r="F24" s="205"/>
      <c r="G24" s="212"/>
      <c r="H24" s="205"/>
      <c r="I24" s="205"/>
      <c r="J24" s="205"/>
      <c r="K24" s="212">
        <v>18.576653333333333</v>
      </c>
      <c r="L24" s="205"/>
      <c r="M24" s="205"/>
      <c r="N24" s="207"/>
    </row>
    <row r="25" spans="1:14" ht="12.75">
      <c r="A25" s="559"/>
      <c r="B25" s="211" t="s">
        <v>1074</v>
      </c>
      <c r="C25" s="212">
        <v>33.84430666666667</v>
      </c>
      <c r="D25" s="207">
        <v>9579422.490000002</v>
      </c>
      <c r="E25" s="207">
        <v>4118601.26</v>
      </c>
      <c r="F25" s="207">
        <v>13698023.750000002</v>
      </c>
      <c r="G25" s="212">
        <v>1122.4090666666668</v>
      </c>
      <c r="H25" s="207">
        <v>41760120.853</v>
      </c>
      <c r="I25" s="207">
        <v>27540096.014000002</v>
      </c>
      <c r="J25" s="207">
        <v>69300216.867</v>
      </c>
      <c r="K25" s="212">
        <v>1156.2533733333337</v>
      </c>
      <c r="L25" s="207">
        <v>51339543.343</v>
      </c>
      <c r="M25" s="207">
        <v>31658697.274000004</v>
      </c>
      <c r="N25" s="207">
        <v>82998240.617</v>
      </c>
    </row>
    <row r="26" spans="1:14" ht="12.75">
      <c r="A26" s="559"/>
      <c r="B26" s="211" t="s">
        <v>193</v>
      </c>
      <c r="C26" s="212">
        <v>0.13</v>
      </c>
      <c r="D26" s="205">
        <v>17999.995</v>
      </c>
      <c r="E26" s="205">
        <v>0</v>
      </c>
      <c r="F26" s="205">
        <v>17999.995</v>
      </c>
      <c r="G26" s="212">
        <v>7.466666666666667</v>
      </c>
      <c r="H26" s="205">
        <v>44256.989</v>
      </c>
      <c r="I26" s="205">
        <v>0</v>
      </c>
      <c r="J26" s="205">
        <v>44256.989</v>
      </c>
      <c r="K26" s="212">
        <v>7.596666666666667</v>
      </c>
      <c r="L26" s="205">
        <v>62256.984</v>
      </c>
      <c r="M26" s="205">
        <v>0</v>
      </c>
      <c r="N26" s="207">
        <v>62256.984</v>
      </c>
    </row>
    <row r="27" spans="1:14" ht="12.75">
      <c r="A27" s="559"/>
      <c r="B27" s="211" t="s">
        <v>57</v>
      </c>
      <c r="C27" s="212"/>
      <c r="D27" s="205"/>
      <c r="E27" s="205"/>
      <c r="F27" s="205"/>
      <c r="G27" s="212">
        <v>1100</v>
      </c>
      <c r="H27" s="205">
        <v>231537009.38</v>
      </c>
      <c r="I27" s="205">
        <v>53669083.92</v>
      </c>
      <c r="J27" s="205">
        <v>285206093.3</v>
      </c>
      <c r="K27" s="212">
        <v>1100</v>
      </c>
      <c r="L27" s="205">
        <v>231537009.38</v>
      </c>
      <c r="M27" s="205">
        <v>53669083.92</v>
      </c>
      <c r="N27" s="207">
        <v>285206093.3</v>
      </c>
    </row>
    <row r="28" spans="1:14" ht="12.75">
      <c r="A28" s="559"/>
      <c r="B28" s="211" t="s">
        <v>196</v>
      </c>
      <c r="C28" s="212">
        <v>0</v>
      </c>
      <c r="D28" s="205"/>
      <c r="E28" s="205"/>
      <c r="F28" s="205"/>
      <c r="G28" s="212">
        <v>44.536593333333336</v>
      </c>
      <c r="H28" s="205">
        <v>17476912.167</v>
      </c>
      <c r="I28" s="205">
        <v>4165043.601</v>
      </c>
      <c r="J28" s="205">
        <v>21641955.768</v>
      </c>
      <c r="K28" s="212">
        <v>44.536593333333336</v>
      </c>
      <c r="L28" s="205">
        <v>17476912.167</v>
      </c>
      <c r="M28" s="205">
        <v>4165043.601</v>
      </c>
      <c r="N28" s="207">
        <v>21641955.768</v>
      </c>
    </row>
    <row r="29" spans="1:14" ht="12.75">
      <c r="A29" s="559"/>
      <c r="B29" s="211" t="s">
        <v>439</v>
      </c>
      <c r="C29" s="212"/>
      <c r="D29" s="205"/>
      <c r="E29" s="205"/>
      <c r="F29" s="205"/>
      <c r="G29" s="212">
        <v>0.6346666666666667</v>
      </c>
      <c r="H29" s="205"/>
      <c r="I29" s="205"/>
      <c r="J29" s="205"/>
      <c r="K29" s="212">
        <v>0.6346666666666667</v>
      </c>
      <c r="L29" s="205"/>
      <c r="M29" s="205"/>
      <c r="N29" s="207"/>
    </row>
    <row r="30" spans="1:14" ht="12.75">
      <c r="A30" s="560"/>
      <c r="B30" s="211" t="s">
        <v>22</v>
      </c>
      <c r="C30" s="212"/>
      <c r="D30" s="205"/>
      <c r="E30" s="205"/>
      <c r="F30" s="205"/>
      <c r="G30" s="212">
        <v>0.4666666666666667</v>
      </c>
      <c r="H30" s="205"/>
      <c r="I30" s="205"/>
      <c r="J30" s="205"/>
      <c r="K30" s="212">
        <v>0.4666666666666667</v>
      </c>
      <c r="L30" s="205"/>
      <c r="M30" s="205"/>
      <c r="N30" s="207"/>
    </row>
    <row r="31" spans="1:14" ht="12.75">
      <c r="A31" s="561" t="s">
        <v>982</v>
      </c>
      <c r="B31" s="562"/>
      <c r="C31" s="215">
        <v>56.584293333333335</v>
      </c>
      <c r="D31" s="206">
        <v>14087422.485000003</v>
      </c>
      <c r="E31" s="206">
        <v>8498601.26</v>
      </c>
      <c r="F31" s="206">
        <v>22586023.745</v>
      </c>
      <c r="G31" s="215">
        <v>3962.5781866666666</v>
      </c>
      <c r="H31" s="206">
        <v>306655466.443</v>
      </c>
      <c r="I31" s="206">
        <v>589435897.785</v>
      </c>
      <c r="J31" s="206">
        <v>896091364.228</v>
      </c>
      <c r="K31" s="215">
        <v>4019.1624800000004</v>
      </c>
      <c r="L31" s="206">
        <v>320742888.92800003</v>
      </c>
      <c r="M31" s="206">
        <v>597934499.045</v>
      </c>
      <c r="N31" s="208">
        <v>918677387.9729999</v>
      </c>
    </row>
    <row r="32" spans="1:14" ht="12.75">
      <c r="A32" s="563" t="s">
        <v>1041</v>
      </c>
      <c r="B32" s="564"/>
      <c r="C32" s="215">
        <f aca="true" t="shared" si="0" ref="C32:N32">SUM(C5:C18,C20:C30)</f>
        <v>315.2701733333334</v>
      </c>
      <c r="D32" s="206">
        <f t="shared" si="0"/>
        <v>83557289.67900002</v>
      </c>
      <c r="E32" s="206">
        <f t="shared" si="0"/>
        <v>48730484.828</v>
      </c>
      <c r="F32" s="206">
        <f t="shared" si="0"/>
        <v>132287774.507</v>
      </c>
      <c r="G32" s="215">
        <f t="shared" si="0"/>
        <v>4442.5237400000005</v>
      </c>
      <c r="H32" s="206">
        <f t="shared" si="0"/>
        <v>363733895.948</v>
      </c>
      <c r="I32" s="206">
        <f t="shared" si="0"/>
        <v>804707622.977</v>
      </c>
      <c r="J32" s="206">
        <f t="shared" si="0"/>
        <v>1168441518.925</v>
      </c>
      <c r="K32" s="215">
        <f t="shared" si="0"/>
        <v>4757.793913333333</v>
      </c>
      <c r="L32" s="206">
        <f t="shared" si="0"/>
        <v>447291185.627</v>
      </c>
      <c r="M32" s="206">
        <f t="shared" si="0"/>
        <v>853438107.8050001</v>
      </c>
      <c r="N32" s="208">
        <f t="shared" si="0"/>
        <v>1300729293.432</v>
      </c>
    </row>
    <row r="33" spans="1:14" ht="12.75">
      <c r="A33" s="561" t="s">
        <v>1042</v>
      </c>
      <c r="B33" s="562"/>
      <c r="C33" s="215"/>
      <c r="D33" s="206"/>
      <c r="E33" s="206"/>
      <c r="F33" s="206"/>
      <c r="G33" s="215">
        <v>3200</v>
      </c>
      <c r="H33" s="206"/>
      <c r="I33" s="206"/>
      <c r="J33" s="206"/>
      <c r="K33" s="215">
        <v>3200</v>
      </c>
      <c r="L33" s="206"/>
      <c r="M33" s="206"/>
      <c r="N33" s="208"/>
    </row>
    <row r="34" spans="1:14" ht="12.75">
      <c r="A34" s="561" t="s">
        <v>42</v>
      </c>
      <c r="B34" s="562"/>
      <c r="C34" s="215"/>
      <c r="D34" s="206"/>
      <c r="E34" s="206"/>
      <c r="F34" s="206"/>
      <c r="G34" s="215">
        <v>3000</v>
      </c>
      <c r="H34" s="206"/>
      <c r="I34" s="206"/>
      <c r="J34" s="206"/>
      <c r="K34" s="215">
        <v>3000</v>
      </c>
      <c r="L34" s="206"/>
      <c r="M34" s="206"/>
      <c r="N34" s="208"/>
    </row>
    <row r="35" spans="1:14" ht="12.75">
      <c r="A35" s="561" t="s">
        <v>962</v>
      </c>
      <c r="B35" s="562"/>
      <c r="C35" s="215"/>
      <c r="D35" s="206"/>
      <c r="E35" s="206"/>
      <c r="F35" s="206"/>
      <c r="G35" s="215">
        <v>2000</v>
      </c>
      <c r="H35" s="206">
        <v>173312500</v>
      </c>
      <c r="I35" s="206">
        <v>148191919</v>
      </c>
      <c r="J35" s="206">
        <v>321504419</v>
      </c>
      <c r="K35" s="215">
        <v>2000</v>
      </c>
      <c r="L35" s="206">
        <v>173312500</v>
      </c>
      <c r="M35" s="206">
        <v>148191919</v>
      </c>
      <c r="N35" s="208">
        <v>321504419</v>
      </c>
    </row>
    <row r="36" spans="1:14" ht="13.5" thickBot="1">
      <c r="A36" s="565" t="s">
        <v>678</v>
      </c>
      <c r="B36" s="566"/>
      <c r="C36" s="218">
        <v>315.2701733333334</v>
      </c>
      <c r="D36" s="209">
        <v>83557289.67900002</v>
      </c>
      <c r="E36" s="209">
        <v>48730484.828</v>
      </c>
      <c r="F36" s="209">
        <v>132287774.507</v>
      </c>
      <c r="G36" s="218">
        <v>12642.52374</v>
      </c>
      <c r="H36" s="209">
        <v>537046395.948</v>
      </c>
      <c r="I36" s="209">
        <v>952899541.977</v>
      </c>
      <c r="J36" s="209">
        <v>1489945937.925</v>
      </c>
      <c r="K36" s="218">
        <v>12957.793913333335</v>
      </c>
      <c r="L36" s="209">
        <v>620603685.6270001</v>
      </c>
      <c r="M36" s="209">
        <v>1001630026.8050001</v>
      </c>
      <c r="N36" s="210">
        <v>1622233712.432</v>
      </c>
    </row>
    <row r="38" spans="1:8" ht="12.75">
      <c r="A38" s="567" t="s">
        <v>1076</v>
      </c>
      <c r="B38" s="567"/>
      <c r="C38" s="567"/>
      <c r="D38" s="567"/>
      <c r="E38" s="567"/>
      <c r="F38" s="567"/>
      <c r="G38" s="567"/>
      <c r="H38" s="567"/>
    </row>
  </sheetData>
  <sheetProtection/>
  <mergeCells count="16">
    <mergeCell ref="A38:H38"/>
    <mergeCell ref="A20:A30"/>
    <mergeCell ref="A34:B34"/>
    <mergeCell ref="A5:A18"/>
    <mergeCell ref="A31:B31"/>
    <mergeCell ref="A32:B32"/>
    <mergeCell ref="A33:B33"/>
    <mergeCell ref="A35:B35"/>
    <mergeCell ref="A36:B36"/>
    <mergeCell ref="A1:N1"/>
    <mergeCell ref="A2:N2"/>
    <mergeCell ref="A3:A4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10"/>
  <sheetViews>
    <sheetView view="pageBreakPreview" zoomScaleNormal="90" zoomScaleSheetLayoutView="100" zoomScalePageLayoutView="0" workbookViewId="0" topLeftCell="A1">
      <pane xSplit="1" ySplit="9" topLeftCell="B2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50" sqref="A250:AD266"/>
    </sheetView>
  </sheetViews>
  <sheetFormatPr defaultColWidth="12.875" defaultRowHeight="12.75"/>
  <cols>
    <col min="1" max="1" width="3.75390625" style="7" customWidth="1"/>
    <col min="2" max="2" width="9.75390625" style="6" customWidth="1"/>
    <col min="3" max="3" width="6.375" style="3" customWidth="1"/>
    <col min="4" max="4" width="12.875" style="2" customWidth="1"/>
    <col min="5" max="5" width="31.875" style="1" customWidth="1"/>
    <col min="6" max="6" width="13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customWidth="1"/>
    <col min="11" max="11" width="8.25390625" style="5" hidden="1" customWidth="1"/>
    <col min="12" max="13" width="8.75390625" style="5" hidden="1" customWidth="1"/>
    <col min="14" max="14" width="10.75390625" style="54" customWidth="1"/>
    <col min="15" max="15" width="9.375" style="54" customWidth="1"/>
    <col min="16" max="16" width="7.875" style="54" customWidth="1"/>
    <col min="17" max="17" width="8.125" style="54" customWidth="1"/>
    <col min="18" max="18" width="9.50390625" style="54" bestFit="1" customWidth="1"/>
    <col min="19" max="19" width="6.875" style="54" customWidth="1"/>
    <col min="20" max="20" width="8.125" style="54" customWidth="1"/>
    <col min="21" max="21" width="7.00390625" style="54" customWidth="1"/>
    <col min="22" max="22" width="7.50390625" style="1" customWidth="1"/>
    <col min="23" max="23" width="7.00390625" style="1" customWidth="1"/>
    <col min="24" max="24" width="7.00390625" style="1" hidden="1" customWidth="1"/>
    <col min="25" max="29" width="10.75390625" style="1" hidden="1" customWidth="1"/>
    <col min="30" max="30" width="7.625" style="1" customWidth="1"/>
    <col min="31" max="32" width="10.75390625" style="1" hidden="1" customWidth="1"/>
    <col min="33" max="33" width="10.75390625" style="1" customWidth="1"/>
    <col min="34" max="16384" width="12.875" style="1" customWidth="1"/>
  </cols>
  <sheetData>
    <row r="1" spans="1:54" ht="18">
      <c r="A1" s="573" t="s">
        <v>1079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91"/>
      <c r="AG1" s="269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12.75">
      <c r="A2" s="574" t="s">
        <v>431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393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32" ht="12.75" customHeight="1">
      <c r="A3" s="575" t="s">
        <v>53</v>
      </c>
      <c r="B3" s="576" t="s">
        <v>186</v>
      </c>
      <c r="C3" s="502" t="s">
        <v>183</v>
      </c>
      <c r="D3" s="577" t="s">
        <v>184</v>
      </c>
      <c r="E3" s="502" t="s">
        <v>48</v>
      </c>
      <c r="F3" s="569" t="s">
        <v>187</v>
      </c>
      <c r="G3" s="568" t="s">
        <v>74</v>
      </c>
      <c r="H3" s="568" t="s">
        <v>75</v>
      </c>
      <c r="I3" s="569" t="s">
        <v>73</v>
      </c>
      <c r="J3" s="570" t="s">
        <v>70</v>
      </c>
      <c r="K3" s="570" t="s">
        <v>566</v>
      </c>
      <c r="L3" s="513" t="s">
        <v>815</v>
      </c>
      <c r="M3" s="513"/>
      <c r="N3" s="572" t="s">
        <v>782</v>
      </c>
      <c r="O3" s="572"/>
      <c r="P3" s="571" t="s">
        <v>988</v>
      </c>
      <c r="Q3" s="571"/>
      <c r="R3" s="571"/>
      <c r="S3" s="571"/>
      <c r="T3" s="571"/>
      <c r="U3" s="571"/>
      <c r="V3" s="502" t="s">
        <v>62</v>
      </c>
      <c r="W3" s="502" t="s">
        <v>61</v>
      </c>
      <c r="X3" s="502" t="s">
        <v>200</v>
      </c>
      <c r="Y3" s="502" t="s">
        <v>736</v>
      </c>
      <c r="Z3" s="502" t="s">
        <v>298</v>
      </c>
      <c r="AA3" s="502" t="s">
        <v>144</v>
      </c>
      <c r="AB3" s="502" t="s">
        <v>26</v>
      </c>
      <c r="AC3" s="502" t="s">
        <v>277</v>
      </c>
      <c r="AD3" s="502" t="s">
        <v>200</v>
      </c>
      <c r="AE3" s="514" t="s">
        <v>9</v>
      </c>
      <c r="AF3" s="514" t="s">
        <v>312</v>
      </c>
    </row>
    <row r="4" spans="1:32" ht="12.75" customHeight="1">
      <c r="A4" s="575"/>
      <c r="B4" s="576"/>
      <c r="C4" s="502"/>
      <c r="D4" s="577"/>
      <c r="E4" s="502"/>
      <c r="F4" s="569"/>
      <c r="G4" s="568"/>
      <c r="H4" s="568"/>
      <c r="I4" s="569"/>
      <c r="J4" s="570"/>
      <c r="K4" s="570"/>
      <c r="L4" s="513"/>
      <c r="M4" s="513"/>
      <c r="N4" s="572"/>
      <c r="O4" s="572"/>
      <c r="P4" s="571"/>
      <c r="Q4" s="571"/>
      <c r="R4" s="571"/>
      <c r="S4" s="571"/>
      <c r="T4" s="571"/>
      <c r="U4" s="571"/>
      <c r="V4" s="502"/>
      <c r="W4" s="502"/>
      <c r="X4" s="502"/>
      <c r="Y4" s="502"/>
      <c r="Z4" s="502"/>
      <c r="AA4" s="502"/>
      <c r="AB4" s="502"/>
      <c r="AC4" s="502"/>
      <c r="AD4" s="502"/>
      <c r="AE4" s="514"/>
      <c r="AF4" s="514"/>
    </row>
    <row r="5" spans="1:32" ht="41.25" customHeight="1">
      <c r="A5" s="575"/>
      <c r="B5" s="576"/>
      <c r="C5" s="502"/>
      <c r="D5" s="577"/>
      <c r="E5" s="502"/>
      <c r="F5" s="569"/>
      <c r="G5" s="568"/>
      <c r="H5" s="568"/>
      <c r="I5" s="569"/>
      <c r="J5" s="570"/>
      <c r="K5" s="570"/>
      <c r="L5" s="513"/>
      <c r="M5" s="513"/>
      <c r="N5" s="572"/>
      <c r="O5" s="572"/>
      <c r="P5" s="571"/>
      <c r="Q5" s="571"/>
      <c r="R5" s="571"/>
      <c r="S5" s="571"/>
      <c r="T5" s="571"/>
      <c r="U5" s="571"/>
      <c r="V5" s="502"/>
      <c r="W5" s="502"/>
      <c r="X5" s="502"/>
      <c r="Y5" s="502"/>
      <c r="Z5" s="502"/>
      <c r="AA5" s="502"/>
      <c r="AB5" s="502"/>
      <c r="AC5" s="502"/>
      <c r="AD5" s="502"/>
      <c r="AE5" s="514"/>
      <c r="AF5" s="514"/>
    </row>
    <row r="6" spans="1:32" ht="12.75">
      <c r="A6" s="575"/>
      <c r="B6" s="576"/>
      <c r="C6" s="502"/>
      <c r="D6" s="577"/>
      <c r="E6" s="502"/>
      <c r="F6" s="569"/>
      <c r="G6" s="568"/>
      <c r="H6" s="568"/>
      <c r="I6" s="569"/>
      <c r="J6" s="570"/>
      <c r="K6" s="570"/>
      <c r="L6" s="84" t="s">
        <v>440</v>
      </c>
      <c r="M6" s="84" t="s">
        <v>219</v>
      </c>
      <c r="N6" s="514" t="s">
        <v>440</v>
      </c>
      <c r="O6" s="514" t="s">
        <v>219</v>
      </c>
      <c r="P6" s="514" t="s">
        <v>219</v>
      </c>
      <c r="Q6" s="514"/>
      <c r="R6" s="514"/>
      <c r="S6" s="514" t="s">
        <v>440</v>
      </c>
      <c r="T6" s="514"/>
      <c r="U6" s="514"/>
      <c r="V6" s="502"/>
      <c r="W6" s="502"/>
      <c r="X6" s="502"/>
      <c r="Y6" s="502"/>
      <c r="Z6" s="502"/>
      <c r="AA6" s="502"/>
      <c r="AB6" s="502"/>
      <c r="AC6" s="502"/>
      <c r="AD6" s="502"/>
      <c r="AE6" s="514"/>
      <c r="AF6" s="514"/>
    </row>
    <row r="7" spans="1:32" ht="21" customHeight="1">
      <c r="A7" s="575"/>
      <c r="B7" s="576"/>
      <c r="C7" s="502"/>
      <c r="D7" s="577"/>
      <c r="E7" s="502"/>
      <c r="F7" s="569"/>
      <c r="G7" s="568"/>
      <c r="H7" s="568"/>
      <c r="I7" s="569"/>
      <c r="J7" s="570"/>
      <c r="K7" s="570"/>
      <c r="L7" s="84"/>
      <c r="M7" s="84"/>
      <c r="N7" s="514"/>
      <c r="O7" s="514"/>
      <c r="P7" s="84" t="s">
        <v>1133</v>
      </c>
      <c r="Q7" s="84" t="s">
        <v>1086</v>
      </c>
      <c r="R7" s="84" t="s">
        <v>1085</v>
      </c>
      <c r="S7" s="84" t="s">
        <v>1133</v>
      </c>
      <c r="T7" s="84" t="s">
        <v>1086</v>
      </c>
      <c r="U7" s="84" t="s">
        <v>1085</v>
      </c>
      <c r="V7" s="502"/>
      <c r="W7" s="502"/>
      <c r="X7" s="502"/>
      <c r="Y7" s="23"/>
      <c r="Z7" s="23"/>
      <c r="AA7" s="23"/>
      <c r="AB7" s="23"/>
      <c r="AC7" s="23"/>
      <c r="AD7" s="502"/>
      <c r="AE7" s="84"/>
      <c r="AF7" s="84"/>
    </row>
    <row r="8" spans="1:32" ht="12" customHeight="1" hidden="1">
      <c r="A8" s="15">
        <v>1</v>
      </c>
      <c r="B8" s="20">
        <v>2</v>
      </c>
      <c r="C8" s="19">
        <v>3</v>
      </c>
      <c r="D8" s="19">
        <v>4</v>
      </c>
      <c r="E8" s="19" t="s">
        <v>966</v>
      </c>
      <c r="F8" s="19">
        <v>6</v>
      </c>
      <c r="G8" s="19">
        <v>7</v>
      </c>
      <c r="H8" s="19">
        <v>8</v>
      </c>
      <c r="I8" s="19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7">
        <v>24</v>
      </c>
      <c r="AF8" s="8"/>
    </row>
    <row r="9" spans="1:32" ht="38.25" hidden="1">
      <c r="A9" s="26" t="s">
        <v>53</v>
      </c>
      <c r="B9" s="24" t="s">
        <v>186</v>
      </c>
      <c r="C9" s="23" t="s">
        <v>183</v>
      </c>
      <c r="D9" s="31" t="s">
        <v>184</v>
      </c>
      <c r="E9" s="31" t="s">
        <v>48</v>
      </c>
      <c r="F9" s="27" t="s">
        <v>187</v>
      </c>
      <c r="G9" s="25" t="s">
        <v>74</v>
      </c>
      <c r="H9" s="25" t="s">
        <v>75</v>
      </c>
      <c r="I9" s="25" t="s">
        <v>73</v>
      </c>
      <c r="J9" s="28" t="s">
        <v>70</v>
      </c>
      <c r="K9" s="28" t="s">
        <v>27</v>
      </c>
      <c r="L9" s="84" t="s">
        <v>440</v>
      </c>
      <c r="M9" s="84" t="s">
        <v>219</v>
      </c>
      <c r="N9" s="52" t="s">
        <v>977</v>
      </c>
      <c r="O9" s="52" t="s">
        <v>978</v>
      </c>
      <c r="P9" s="84" t="s">
        <v>1045</v>
      </c>
      <c r="Q9" s="84" t="s">
        <v>1090</v>
      </c>
      <c r="R9" s="84" t="s">
        <v>1089</v>
      </c>
      <c r="S9" s="84" t="s">
        <v>1050</v>
      </c>
      <c r="T9" s="84" t="s">
        <v>1091</v>
      </c>
      <c r="U9" s="84" t="s">
        <v>1088</v>
      </c>
      <c r="V9" s="15" t="s">
        <v>62</v>
      </c>
      <c r="W9" s="15" t="s">
        <v>61</v>
      </c>
      <c r="X9" s="15" t="s">
        <v>200</v>
      </c>
      <c r="Y9" s="15" t="s">
        <v>736</v>
      </c>
      <c r="Z9" s="15" t="s">
        <v>298</v>
      </c>
      <c r="AA9" s="15" t="s">
        <v>145</v>
      </c>
      <c r="AB9" s="15" t="s">
        <v>26</v>
      </c>
      <c r="AC9" s="15" t="s">
        <v>277</v>
      </c>
      <c r="AD9" s="15" t="s">
        <v>116</v>
      </c>
      <c r="AE9" s="39" t="s">
        <v>130</v>
      </c>
      <c r="AF9" s="8" t="s">
        <v>312</v>
      </c>
    </row>
    <row r="10" spans="1:32" ht="38.25">
      <c r="A10" s="16">
        <v>1</v>
      </c>
      <c r="B10" s="10" t="s">
        <v>189</v>
      </c>
      <c r="C10" s="10" t="s">
        <v>191</v>
      </c>
      <c r="D10" s="22" t="s">
        <v>120</v>
      </c>
      <c r="E10" s="10" t="s">
        <v>265</v>
      </c>
      <c r="F10" s="11" t="s">
        <v>39</v>
      </c>
      <c r="G10" s="37" t="s">
        <v>357</v>
      </c>
      <c r="H10" s="37" t="s">
        <v>358</v>
      </c>
      <c r="I10" s="9" t="s">
        <v>190</v>
      </c>
      <c r="J10" s="40">
        <v>56.6</v>
      </c>
      <c r="K10" s="40">
        <v>56.6</v>
      </c>
      <c r="L10" s="57"/>
      <c r="M10" s="57"/>
      <c r="N10" s="51">
        <v>310</v>
      </c>
      <c r="O10" s="51">
        <f>N10/150</f>
        <v>2.066666666666667</v>
      </c>
      <c r="P10" s="68">
        <f>R10-Q10</f>
        <v>208776.31999999983</v>
      </c>
      <c r="Q10" s="68">
        <v>1179237.09</v>
      </c>
      <c r="R10" s="68">
        <v>1388013.41</v>
      </c>
      <c r="S10" s="68">
        <f>U10-T10</f>
        <v>33550329.595999986</v>
      </c>
      <c r="T10" s="68">
        <v>184506134.9</v>
      </c>
      <c r="U10" s="68">
        <v>218056464.496</v>
      </c>
      <c r="V10" s="9" t="s">
        <v>68</v>
      </c>
      <c r="W10" s="9" t="s">
        <v>63</v>
      </c>
      <c r="X10" s="9" t="s">
        <v>307</v>
      </c>
      <c r="Y10" s="43" t="s">
        <v>737</v>
      </c>
      <c r="Z10" s="9" t="s">
        <v>299</v>
      </c>
      <c r="AA10" s="9" t="s">
        <v>300</v>
      </c>
      <c r="AB10" s="9" t="s">
        <v>189</v>
      </c>
      <c r="AC10" s="9" t="s">
        <v>278</v>
      </c>
      <c r="AD10" s="8" t="s">
        <v>117</v>
      </c>
      <c r="AE10" s="8"/>
      <c r="AF10" s="8" t="s">
        <v>314</v>
      </c>
    </row>
    <row r="11" spans="1:32" ht="38.25">
      <c r="A11" s="16">
        <v>2</v>
      </c>
      <c r="B11" s="10" t="s">
        <v>189</v>
      </c>
      <c r="C11" s="11" t="s">
        <v>191</v>
      </c>
      <c r="D11" s="22" t="s">
        <v>853</v>
      </c>
      <c r="E11" s="11" t="s">
        <v>554</v>
      </c>
      <c r="F11" s="11" t="s">
        <v>52</v>
      </c>
      <c r="G11" s="37" t="s">
        <v>928</v>
      </c>
      <c r="H11" s="37" t="s">
        <v>365</v>
      </c>
      <c r="I11" s="308" t="s">
        <v>195</v>
      </c>
      <c r="J11" s="65">
        <v>100</v>
      </c>
      <c r="K11" s="65"/>
      <c r="L11" s="65"/>
      <c r="M11" s="65"/>
      <c r="N11" s="51">
        <v>400</v>
      </c>
      <c r="O11" s="51">
        <f>N11/150</f>
        <v>2.6666666666666665</v>
      </c>
      <c r="P11" s="68"/>
      <c r="Q11" s="51"/>
      <c r="R11" s="51"/>
      <c r="S11" s="68"/>
      <c r="T11" s="51"/>
      <c r="U11" s="51"/>
      <c r="V11" s="9" t="s">
        <v>68</v>
      </c>
      <c r="W11" s="9" t="s">
        <v>63</v>
      </c>
      <c r="X11" s="9" t="s">
        <v>307</v>
      </c>
      <c r="Y11" s="43" t="s">
        <v>738</v>
      </c>
      <c r="Z11" s="9" t="s">
        <v>299</v>
      </c>
      <c r="AA11" s="9" t="s">
        <v>299</v>
      </c>
      <c r="AB11" s="9" t="s">
        <v>189</v>
      </c>
      <c r="AC11" s="9" t="s">
        <v>278</v>
      </c>
      <c r="AD11" s="8" t="s">
        <v>117</v>
      </c>
      <c r="AE11" s="8"/>
      <c r="AF11" s="8"/>
    </row>
    <row r="12" spans="1:32" ht="38.25">
      <c r="A12" s="16">
        <v>3</v>
      </c>
      <c r="B12" s="10" t="s">
        <v>189</v>
      </c>
      <c r="C12" s="11" t="s">
        <v>188</v>
      </c>
      <c r="D12" s="22" t="s">
        <v>854</v>
      </c>
      <c r="E12" s="11" t="s">
        <v>554</v>
      </c>
      <c r="F12" s="11" t="s">
        <v>52</v>
      </c>
      <c r="G12" s="37" t="s">
        <v>928</v>
      </c>
      <c r="H12" s="37" t="s">
        <v>365</v>
      </c>
      <c r="I12" s="308" t="s">
        <v>190</v>
      </c>
      <c r="J12" s="65">
        <v>2</v>
      </c>
      <c r="K12" s="65"/>
      <c r="L12" s="65"/>
      <c r="M12" s="65"/>
      <c r="N12" s="51">
        <v>25</v>
      </c>
      <c r="O12" s="51">
        <f aca="true" t="shared" si="0" ref="O12:O45">N12/150</f>
        <v>0.16666666666666666</v>
      </c>
      <c r="P12" s="68"/>
      <c r="Q12" s="51"/>
      <c r="R12" s="51"/>
      <c r="S12" s="68"/>
      <c r="T12" s="51"/>
      <c r="U12" s="51"/>
      <c r="V12" s="9" t="s">
        <v>68</v>
      </c>
      <c r="W12" s="9" t="s">
        <v>63</v>
      </c>
      <c r="X12" s="9" t="s">
        <v>307</v>
      </c>
      <c r="Y12" s="43"/>
      <c r="Z12" s="9"/>
      <c r="AA12" s="9" t="s">
        <v>299</v>
      </c>
      <c r="AB12" s="9" t="s">
        <v>189</v>
      </c>
      <c r="AC12" s="9" t="s">
        <v>278</v>
      </c>
      <c r="AD12" s="8" t="s">
        <v>117</v>
      </c>
      <c r="AE12" s="8"/>
      <c r="AF12" s="8"/>
    </row>
    <row r="13" spans="1:32" ht="38.25">
      <c r="A13" s="16">
        <v>4</v>
      </c>
      <c r="B13" s="10" t="s">
        <v>189</v>
      </c>
      <c r="C13" s="11" t="s">
        <v>188</v>
      </c>
      <c r="D13" s="22" t="s">
        <v>855</v>
      </c>
      <c r="E13" s="11" t="s">
        <v>856</v>
      </c>
      <c r="F13" s="11" t="s">
        <v>52</v>
      </c>
      <c r="G13" s="37" t="s">
        <v>928</v>
      </c>
      <c r="H13" s="37" t="s">
        <v>365</v>
      </c>
      <c r="I13" s="308" t="s">
        <v>190</v>
      </c>
      <c r="J13" s="65">
        <v>3</v>
      </c>
      <c r="K13" s="65"/>
      <c r="L13" s="65"/>
      <c r="M13" s="65"/>
      <c r="N13" s="51">
        <v>50</v>
      </c>
      <c r="O13" s="51">
        <f t="shared" si="0"/>
        <v>0.3333333333333333</v>
      </c>
      <c r="P13" s="68"/>
      <c r="Q13" s="51"/>
      <c r="R13" s="51"/>
      <c r="S13" s="68"/>
      <c r="T13" s="51"/>
      <c r="U13" s="51"/>
      <c r="V13" s="9" t="s">
        <v>68</v>
      </c>
      <c r="W13" s="9" t="s">
        <v>63</v>
      </c>
      <c r="X13" s="9" t="s">
        <v>307</v>
      </c>
      <c r="Y13" s="43"/>
      <c r="Z13" s="9"/>
      <c r="AA13" s="9" t="s">
        <v>299</v>
      </c>
      <c r="AB13" s="9" t="s">
        <v>189</v>
      </c>
      <c r="AC13" s="9" t="s">
        <v>278</v>
      </c>
      <c r="AD13" s="8" t="s">
        <v>117</v>
      </c>
      <c r="AE13" s="8"/>
      <c r="AF13" s="8"/>
    </row>
    <row r="14" spans="1:32" ht="67.5">
      <c r="A14" s="16">
        <v>5</v>
      </c>
      <c r="B14" s="10" t="s">
        <v>189</v>
      </c>
      <c r="C14" s="11" t="s">
        <v>191</v>
      </c>
      <c r="D14" s="22" t="s">
        <v>231</v>
      </c>
      <c r="E14" s="11" t="s">
        <v>230</v>
      </c>
      <c r="F14" s="11" t="s">
        <v>229</v>
      </c>
      <c r="G14" s="37" t="s">
        <v>232</v>
      </c>
      <c r="H14" s="37" t="s">
        <v>233</v>
      </c>
      <c r="I14" s="9" t="s">
        <v>195</v>
      </c>
      <c r="J14" s="12">
        <v>283.78</v>
      </c>
      <c r="K14" s="58">
        <v>394672823.6754627</v>
      </c>
      <c r="L14" s="58">
        <v>811649086.281</v>
      </c>
      <c r="M14" s="58">
        <v>6667340.118</v>
      </c>
      <c r="N14" s="51">
        <v>500</v>
      </c>
      <c r="O14" s="51">
        <f t="shared" si="0"/>
        <v>3.3333333333333335</v>
      </c>
      <c r="P14" s="68">
        <f>R14-Q14</f>
        <v>3701841.33</v>
      </c>
      <c r="Q14" s="68"/>
      <c r="R14" s="68">
        <v>3701841.33</v>
      </c>
      <c r="S14" s="68">
        <f>U14-T14</f>
        <v>588802309.249</v>
      </c>
      <c r="T14" s="68"/>
      <c r="U14" s="389">
        <v>588802309.249</v>
      </c>
      <c r="V14" s="9" t="s">
        <v>68</v>
      </c>
      <c r="W14" s="9" t="s">
        <v>63</v>
      </c>
      <c r="X14" s="9" t="s">
        <v>311</v>
      </c>
      <c r="Y14" s="43" t="s">
        <v>739</v>
      </c>
      <c r="Z14" s="9" t="s">
        <v>301</v>
      </c>
      <c r="AA14" s="9" t="s">
        <v>301</v>
      </c>
      <c r="AB14" s="9" t="s">
        <v>189</v>
      </c>
      <c r="AC14" s="9" t="s">
        <v>278</v>
      </c>
      <c r="AD14" s="8" t="s">
        <v>117</v>
      </c>
      <c r="AE14" s="8"/>
      <c r="AF14" s="8" t="s">
        <v>313</v>
      </c>
    </row>
    <row r="15" spans="1:32" ht="54">
      <c r="A15" s="16">
        <v>6</v>
      </c>
      <c r="B15" s="10" t="s">
        <v>189</v>
      </c>
      <c r="C15" s="11" t="s">
        <v>191</v>
      </c>
      <c r="D15" s="22" t="s">
        <v>680</v>
      </c>
      <c r="E15" s="43" t="s">
        <v>681</v>
      </c>
      <c r="F15" s="11" t="s">
        <v>81</v>
      </c>
      <c r="G15" s="138" t="s">
        <v>641</v>
      </c>
      <c r="H15" s="138" t="s">
        <v>155</v>
      </c>
      <c r="I15" s="308" t="s">
        <v>190</v>
      </c>
      <c r="J15" s="68">
        <v>178000000</v>
      </c>
      <c r="K15" s="58">
        <v>178000000</v>
      </c>
      <c r="L15" s="58">
        <v>11608296548.848</v>
      </c>
      <c r="M15" s="58">
        <v>95357048.5</v>
      </c>
      <c r="N15" s="51"/>
      <c r="O15" s="51">
        <f t="shared" si="0"/>
        <v>0</v>
      </c>
      <c r="P15" s="68">
        <f>R15-Q15</f>
        <v>16960.05</v>
      </c>
      <c r="Q15" s="68"/>
      <c r="R15" s="68">
        <v>16960.05</v>
      </c>
      <c r="S15" s="68">
        <f>U15-T15</f>
        <v>2718697.401</v>
      </c>
      <c r="T15" s="68"/>
      <c r="U15" s="389">
        <v>2718697.401</v>
      </c>
      <c r="V15" s="9" t="s">
        <v>68</v>
      </c>
      <c r="W15" s="9" t="s">
        <v>63</v>
      </c>
      <c r="X15" s="9" t="s">
        <v>307</v>
      </c>
      <c r="Y15" s="43" t="s">
        <v>740</v>
      </c>
      <c r="Z15" s="9"/>
      <c r="AA15" s="9" t="s">
        <v>301</v>
      </c>
      <c r="AB15" s="9" t="s">
        <v>189</v>
      </c>
      <c r="AC15" s="9" t="s">
        <v>278</v>
      </c>
      <c r="AD15" s="8" t="s">
        <v>117</v>
      </c>
      <c r="AE15" s="8"/>
      <c r="AF15" s="8"/>
    </row>
    <row r="16" spans="1:32" ht="38.25">
      <c r="A16" s="16">
        <v>7</v>
      </c>
      <c r="B16" s="10" t="s">
        <v>189</v>
      </c>
      <c r="C16" s="11" t="s">
        <v>191</v>
      </c>
      <c r="D16" s="22" t="s">
        <v>486</v>
      </c>
      <c r="E16" s="43" t="s">
        <v>488</v>
      </c>
      <c r="F16" s="43" t="s">
        <v>275</v>
      </c>
      <c r="G16" s="37" t="s">
        <v>492</v>
      </c>
      <c r="H16" s="37" t="s">
        <v>491</v>
      </c>
      <c r="I16" s="308" t="s">
        <v>190</v>
      </c>
      <c r="J16" s="57">
        <v>75</v>
      </c>
      <c r="K16" s="58">
        <v>75000000</v>
      </c>
      <c r="L16" s="58">
        <v>6571422618.989</v>
      </c>
      <c r="M16" s="58">
        <v>53981345.39</v>
      </c>
      <c r="N16" s="51">
        <v>1200</v>
      </c>
      <c r="O16" s="51">
        <f t="shared" si="0"/>
        <v>8</v>
      </c>
      <c r="P16" s="68"/>
      <c r="Q16" s="51"/>
      <c r="R16" s="51"/>
      <c r="S16" s="68"/>
      <c r="T16" s="51"/>
      <c r="U16" s="51"/>
      <c r="V16" s="9" t="s">
        <v>68</v>
      </c>
      <c r="W16" s="9" t="s">
        <v>63</v>
      </c>
      <c r="X16" s="9" t="s">
        <v>311</v>
      </c>
      <c r="Y16" s="43" t="s">
        <v>742</v>
      </c>
      <c r="Z16" s="9" t="s">
        <v>301</v>
      </c>
      <c r="AA16" s="9" t="s">
        <v>300</v>
      </c>
      <c r="AB16" s="9" t="s">
        <v>189</v>
      </c>
      <c r="AC16" s="9" t="s">
        <v>278</v>
      </c>
      <c r="AD16" s="8" t="s">
        <v>117</v>
      </c>
      <c r="AE16" s="8"/>
      <c r="AF16" s="8"/>
    </row>
    <row r="17" spans="1:32" ht="38.25">
      <c r="A17" s="16">
        <v>8</v>
      </c>
      <c r="B17" s="10" t="s">
        <v>189</v>
      </c>
      <c r="C17" s="11" t="s">
        <v>191</v>
      </c>
      <c r="D17" s="22" t="s">
        <v>487</v>
      </c>
      <c r="E17" s="43" t="s">
        <v>488</v>
      </c>
      <c r="F17" s="43" t="s">
        <v>275</v>
      </c>
      <c r="G17" s="37" t="s">
        <v>492</v>
      </c>
      <c r="H17" s="37" t="s">
        <v>491</v>
      </c>
      <c r="I17" s="308" t="s">
        <v>195</v>
      </c>
      <c r="J17" s="57">
        <v>90.18</v>
      </c>
      <c r="K17" s="68">
        <v>125421442.40194106</v>
      </c>
      <c r="L17" s="58">
        <v>1781106720.395</v>
      </c>
      <c r="M17" s="58">
        <v>14631008.021</v>
      </c>
      <c r="N17" s="51">
        <v>300</v>
      </c>
      <c r="O17" s="51">
        <f t="shared" si="0"/>
        <v>2</v>
      </c>
      <c r="P17" s="68"/>
      <c r="Q17" s="51"/>
      <c r="R17" s="51"/>
      <c r="S17" s="68"/>
      <c r="T17" s="51"/>
      <c r="U17" s="51"/>
      <c r="V17" s="9" t="s">
        <v>68</v>
      </c>
      <c r="W17" s="9" t="s">
        <v>63</v>
      </c>
      <c r="X17" s="9" t="s">
        <v>311</v>
      </c>
      <c r="Y17" s="43" t="s">
        <v>742</v>
      </c>
      <c r="Z17" s="9" t="s">
        <v>301</v>
      </c>
      <c r="AA17" s="9" t="s">
        <v>300</v>
      </c>
      <c r="AB17" s="9" t="s">
        <v>189</v>
      </c>
      <c r="AC17" s="9" t="s">
        <v>278</v>
      </c>
      <c r="AD17" s="8" t="s">
        <v>117</v>
      </c>
      <c r="AE17" s="8"/>
      <c r="AF17" s="8"/>
    </row>
    <row r="18" spans="1:32" ht="38.25">
      <c r="A18" s="16">
        <v>9</v>
      </c>
      <c r="B18" s="10" t="s">
        <v>189</v>
      </c>
      <c r="C18" s="11" t="s">
        <v>188</v>
      </c>
      <c r="D18" s="22" t="s">
        <v>513</v>
      </c>
      <c r="E18" s="43" t="s">
        <v>514</v>
      </c>
      <c r="F18" s="11" t="s">
        <v>275</v>
      </c>
      <c r="G18" s="37" t="s">
        <v>492</v>
      </c>
      <c r="H18" s="37" t="s">
        <v>491</v>
      </c>
      <c r="I18" s="9" t="s">
        <v>515</v>
      </c>
      <c r="J18" s="57">
        <v>4.5</v>
      </c>
      <c r="K18" s="68">
        <v>3176325.000444685</v>
      </c>
      <c r="L18" s="58">
        <v>342041246.556</v>
      </c>
      <c r="M18" s="58">
        <v>2809718.342</v>
      </c>
      <c r="N18" s="51">
        <v>15</v>
      </c>
      <c r="O18" s="51">
        <f t="shared" si="0"/>
        <v>0.1</v>
      </c>
      <c r="P18" s="68"/>
      <c r="Q18" s="51"/>
      <c r="R18" s="51"/>
      <c r="S18" s="68"/>
      <c r="T18" s="51"/>
      <c r="U18" s="51"/>
      <c r="V18" s="9" t="s">
        <v>68</v>
      </c>
      <c r="W18" s="9" t="s">
        <v>63</v>
      </c>
      <c r="X18" s="9" t="s">
        <v>311</v>
      </c>
      <c r="Y18" s="43" t="s">
        <v>742</v>
      </c>
      <c r="Z18" s="9" t="s">
        <v>301</v>
      </c>
      <c r="AA18" s="9" t="s">
        <v>300</v>
      </c>
      <c r="AB18" s="9" t="s">
        <v>189</v>
      </c>
      <c r="AC18" s="9" t="s">
        <v>278</v>
      </c>
      <c r="AD18" s="8" t="s">
        <v>117</v>
      </c>
      <c r="AE18" s="39"/>
      <c r="AF18" s="8"/>
    </row>
    <row r="19" spans="1:32" ht="38.25">
      <c r="A19" s="16">
        <v>10</v>
      </c>
      <c r="B19" s="10" t="s">
        <v>189</v>
      </c>
      <c r="C19" s="11" t="s">
        <v>188</v>
      </c>
      <c r="D19" s="22" t="s">
        <v>939</v>
      </c>
      <c r="E19" s="43" t="s">
        <v>514</v>
      </c>
      <c r="F19" s="11" t="s">
        <v>275</v>
      </c>
      <c r="G19" s="37" t="s">
        <v>938</v>
      </c>
      <c r="H19" s="37"/>
      <c r="I19" s="9"/>
      <c r="J19" s="57"/>
      <c r="K19" s="68"/>
      <c r="L19" s="58"/>
      <c r="M19" s="58"/>
      <c r="N19" s="51">
        <v>15</v>
      </c>
      <c r="O19" s="51">
        <f t="shared" si="0"/>
        <v>0.1</v>
      </c>
      <c r="P19" s="68"/>
      <c r="Q19" s="51"/>
      <c r="R19" s="51"/>
      <c r="S19" s="68"/>
      <c r="T19" s="51"/>
      <c r="U19" s="51"/>
      <c r="V19" s="9" t="s">
        <v>68</v>
      </c>
      <c r="W19" s="9" t="s">
        <v>63</v>
      </c>
      <c r="X19" s="9" t="s">
        <v>311</v>
      </c>
      <c r="Y19" s="43"/>
      <c r="Z19" s="9"/>
      <c r="AA19" s="9" t="s">
        <v>300</v>
      </c>
      <c r="AB19" s="9"/>
      <c r="AC19" s="9" t="s">
        <v>278</v>
      </c>
      <c r="AD19" s="8" t="s">
        <v>117</v>
      </c>
      <c r="AE19" s="39"/>
      <c r="AF19" s="8"/>
    </row>
    <row r="20" spans="1:32" ht="38.25">
      <c r="A20" s="16">
        <v>11</v>
      </c>
      <c r="B20" s="10" t="s">
        <v>189</v>
      </c>
      <c r="C20" s="11" t="s">
        <v>191</v>
      </c>
      <c r="D20" s="42" t="s">
        <v>169</v>
      </c>
      <c r="E20" s="41" t="s">
        <v>127</v>
      </c>
      <c r="F20" s="11" t="s">
        <v>41</v>
      </c>
      <c r="G20" s="37" t="s">
        <v>170</v>
      </c>
      <c r="H20" s="37" t="s">
        <v>171</v>
      </c>
      <c r="I20" s="9" t="s">
        <v>195</v>
      </c>
      <c r="J20" s="40">
        <v>29.27</v>
      </c>
      <c r="K20" s="68">
        <v>40713986.52555359</v>
      </c>
      <c r="L20" s="58">
        <v>4689341447.87</v>
      </c>
      <c r="M20" s="58">
        <v>38520876.685</v>
      </c>
      <c r="N20" s="51">
        <v>414</v>
      </c>
      <c r="O20" s="51">
        <f t="shared" si="0"/>
        <v>2.76</v>
      </c>
      <c r="P20" s="68">
        <f>R20-Q20</f>
        <v>1903324.007</v>
      </c>
      <c r="Q20" s="68"/>
      <c r="R20" s="68">
        <v>1903324.007</v>
      </c>
      <c r="S20" s="68">
        <f>U20-T20</f>
        <v>306911015.259</v>
      </c>
      <c r="T20" s="68"/>
      <c r="U20" s="389">
        <v>306911015.259</v>
      </c>
      <c r="V20" s="9" t="s">
        <v>68</v>
      </c>
      <c r="W20" s="9" t="s">
        <v>63</v>
      </c>
      <c r="X20" s="9" t="s">
        <v>307</v>
      </c>
      <c r="Y20" s="43" t="s">
        <v>738</v>
      </c>
      <c r="Z20" s="9" t="s">
        <v>300</v>
      </c>
      <c r="AA20" s="9" t="s">
        <v>300</v>
      </c>
      <c r="AB20" s="9" t="s">
        <v>189</v>
      </c>
      <c r="AC20" s="9" t="s">
        <v>278</v>
      </c>
      <c r="AD20" s="8" t="s">
        <v>117</v>
      </c>
      <c r="AE20" s="8"/>
      <c r="AF20" s="8"/>
    </row>
    <row r="21" spans="1:32" ht="51">
      <c r="A21" s="16">
        <v>12</v>
      </c>
      <c r="B21" s="10" t="s">
        <v>189</v>
      </c>
      <c r="C21" s="11" t="s">
        <v>191</v>
      </c>
      <c r="D21" s="22" t="s">
        <v>1053</v>
      </c>
      <c r="E21" s="8" t="s">
        <v>557</v>
      </c>
      <c r="F21" s="8" t="s">
        <v>627</v>
      </c>
      <c r="G21" s="37" t="s">
        <v>1054</v>
      </c>
      <c r="H21" s="37" t="s">
        <v>372</v>
      </c>
      <c r="I21" s="308" t="s">
        <v>190</v>
      </c>
      <c r="J21" s="40">
        <v>500</v>
      </c>
      <c r="K21" s="58"/>
      <c r="L21" s="58"/>
      <c r="M21" s="58"/>
      <c r="N21" s="51">
        <v>75000</v>
      </c>
      <c r="O21" s="51">
        <f t="shared" si="0"/>
        <v>500</v>
      </c>
      <c r="P21" s="68">
        <v>500000000</v>
      </c>
      <c r="Q21" s="51"/>
      <c r="R21" s="68">
        <v>500000000</v>
      </c>
      <c r="S21" s="230">
        <v>79149992400</v>
      </c>
      <c r="T21" s="51"/>
      <c r="U21" s="230">
        <v>79149992400</v>
      </c>
      <c r="V21" s="13" t="s">
        <v>94</v>
      </c>
      <c r="W21" s="9" t="s">
        <v>43</v>
      </c>
      <c r="X21" s="9" t="s">
        <v>311</v>
      </c>
      <c r="Y21" s="9"/>
      <c r="Z21" s="9" t="s">
        <v>300</v>
      </c>
      <c r="AA21" s="9" t="s">
        <v>300</v>
      </c>
      <c r="AB21" s="9" t="s">
        <v>189</v>
      </c>
      <c r="AC21" s="9" t="s">
        <v>278</v>
      </c>
      <c r="AD21" s="8" t="s">
        <v>117</v>
      </c>
      <c r="AE21" s="8"/>
      <c r="AF21" s="8"/>
    </row>
    <row r="22" spans="1:32" ht="51">
      <c r="A22" s="16">
        <v>13</v>
      </c>
      <c r="B22" s="10" t="s">
        <v>189</v>
      </c>
      <c r="C22" s="11" t="s">
        <v>191</v>
      </c>
      <c r="D22" s="42"/>
      <c r="E22" s="8" t="s">
        <v>940</v>
      </c>
      <c r="F22" s="8" t="s">
        <v>627</v>
      </c>
      <c r="G22" s="37"/>
      <c r="H22" s="37"/>
      <c r="I22" s="9"/>
      <c r="J22" s="14"/>
      <c r="K22" s="58"/>
      <c r="L22" s="58"/>
      <c r="M22" s="58"/>
      <c r="N22" s="51">
        <v>45000</v>
      </c>
      <c r="O22" s="51">
        <f t="shared" si="0"/>
        <v>300</v>
      </c>
      <c r="P22" s="68"/>
      <c r="Q22" s="51"/>
      <c r="R22" s="51"/>
      <c r="S22" s="68"/>
      <c r="T22" s="51"/>
      <c r="U22" s="51"/>
      <c r="V22" s="13" t="s">
        <v>94</v>
      </c>
      <c r="W22" s="9" t="s">
        <v>43</v>
      </c>
      <c r="X22" s="9" t="s">
        <v>311</v>
      </c>
      <c r="Y22" s="9"/>
      <c r="Z22" s="9"/>
      <c r="AA22" s="9" t="s">
        <v>300</v>
      </c>
      <c r="AB22" s="9"/>
      <c r="AC22" s="9" t="s">
        <v>278</v>
      </c>
      <c r="AD22" s="8" t="s">
        <v>117</v>
      </c>
      <c r="AE22" s="8"/>
      <c r="AF22" s="8"/>
    </row>
    <row r="23" spans="1:32" ht="34.5" customHeight="1">
      <c r="A23" s="16">
        <v>14</v>
      </c>
      <c r="B23" s="10" t="s">
        <v>189</v>
      </c>
      <c r="C23" s="11" t="s">
        <v>191</v>
      </c>
      <c r="D23" s="42"/>
      <c r="E23" s="8" t="s">
        <v>948</v>
      </c>
      <c r="F23" s="8" t="s">
        <v>627</v>
      </c>
      <c r="G23" s="37"/>
      <c r="H23" s="37"/>
      <c r="I23" s="9"/>
      <c r="J23" s="14"/>
      <c r="K23" s="58"/>
      <c r="L23" s="58"/>
      <c r="M23" s="58"/>
      <c r="N23" s="51">
        <v>45000</v>
      </c>
      <c r="O23" s="51">
        <f t="shared" si="0"/>
        <v>300</v>
      </c>
      <c r="P23" s="68"/>
      <c r="Q23" s="51"/>
      <c r="R23" s="51"/>
      <c r="S23" s="68"/>
      <c r="T23" s="51"/>
      <c r="U23" s="51"/>
      <c r="V23" s="13" t="s">
        <v>94</v>
      </c>
      <c r="W23" s="9" t="s">
        <v>43</v>
      </c>
      <c r="X23" s="9" t="s">
        <v>311</v>
      </c>
      <c r="Y23" s="9"/>
      <c r="Z23" s="9"/>
      <c r="AA23" s="9" t="s">
        <v>300</v>
      </c>
      <c r="AB23" s="9"/>
      <c r="AC23" s="9" t="s">
        <v>278</v>
      </c>
      <c r="AD23" s="8" t="s">
        <v>117</v>
      </c>
      <c r="AE23" s="8"/>
      <c r="AF23" s="8"/>
    </row>
    <row r="24" spans="1:32" s="90" customFormat="1" ht="54">
      <c r="A24" s="16">
        <v>15</v>
      </c>
      <c r="B24" s="10" t="s">
        <v>189</v>
      </c>
      <c r="C24" s="10" t="s">
        <v>191</v>
      </c>
      <c r="D24" s="22">
        <v>6009</v>
      </c>
      <c r="E24" s="10" t="s">
        <v>359</v>
      </c>
      <c r="F24" s="11" t="s">
        <v>256</v>
      </c>
      <c r="G24" s="37" t="s">
        <v>533</v>
      </c>
      <c r="H24" s="37" t="s">
        <v>534</v>
      </c>
      <c r="I24" s="309" t="s">
        <v>190</v>
      </c>
      <c r="J24" s="57">
        <v>10</v>
      </c>
      <c r="K24" s="58">
        <v>10000000</v>
      </c>
      <c r="L24" s="58">
        <v>698102153.968</v>
      </c>
      <c r="M24" s="58">
        <v>5734602.03</v>
      </c>
      <c r="N24" s="51">
        <v>130.908</v>
      </c>
      <c r="O24" s="51">
        <f t="shared" si="0"/>
        <v>0.8727199999999999</v>
      </c>
      <c r="P24" s="68"/>
      <c r="Q24" s="51"/>
      <c r="R24" s="51"/>
      <c r="S24" s="68"/>
      <c r="T24" s="51"/>
      <c r="U24" s="51"/>
      <c r="V24" s="9" t="s">
        <v>68</v>
      </c>
      <c r="W24" s="9" t="s">
        <v>63</v>
      </c>
      <c r="X24" s="9" t="s">
        <v>307</v>
      </c>
      <c r="Y24" s="43" t="s">
        <v>740</v>
      </c>
      <c r="Z24" s="9" t="s">
        <v>299</v>
      </c>
      <c r="AA24" s="9" t="s">
        <v>299</v>
      </c>
      <c r="AB24" s="9" t="s">
        <v>189</v>
      </c>
      <c r="AC24" s="9" t="s">
        <v>278</v>
      </c>
      <c r="AD24" s="8" t="s">
        <v>117</v>
      </c>
      <c r="AE24" s="8"/>
      <c r="AF24" s="8" t="s">
        <v>314</v>
      </c>
    </row>
    <row r="25" spans="1:32" s="90" customFormat="1" ht="54">
      <c r="A25" s="16">
        <v>16</v>
      </c>
      <c r="B25" s="10" t="s">
        <v>189</v>
      </c>
      <c r="C25" s="11" t="s">
        <v>191</v>
      </c>
      <c r="D25" s="22">
        <v>3543</v>
      </c>
      <c r="E25" s="43" t="s">
        <v>507</v>
      </c>
      <c r="F25" s="43" t="s">
        <v>256</v>
      </c>
      <c r="G25" s="37" t="s">
        <v>508</v>
      </c>
      <c r="H25" s="37" t="s">
        <v>453</v>
      </c>
      <c r="I25" s="308" t="s">
        <v>190</v>
      </c>
      <c r="J25" s="387">
        <v>335000000</v>
      </c>
      <c r="K25" s="58">
        <v>335000000</v>
      </c>
      <c r="L25" s="58">
        <v>16542480106.98</v>
      </c>
      <c r="M25" s="58">
        <v>135889195.39</v>
      </c>
      <c r="N25" s="51">
        <v>5816.633</v>
      </c>
      <c r="O25" s="51">
        <f t="shared" si="0"/>
        <v>38.77755333333333</v>
      </c>
      <c r="P25" s="68">
        <f>R25-Q25</f>
        <v>516294.23999999976</v>
      </c>
      <c r="Q25" s="68">
        <v>2441898.64</v>
      </c>
      <c r="R25" s="68">
        <v>2958192.88</v>
      </c>
      <c r="S25" s="68">
        <f>U25-T25</f>
        <v>83644628.875</v>
      </c>
      <c r="T25" s="230">
        <v>383011682.177</v>
      </c>
      <c r="U25" s="230">
        <v>466656311.052</v>
      </c>
      <c r="V25" s="9" t="s">
        <v>68</v>
      </c>
      <c r="W25" s="9" t="s">
        <v>63</v>
      </c>
      <c r="X25" s="9" t="s">
        <v>307</v>
      </c>
      <c r="Y25" s="43" t="s">
        <v>740</v>
      </c>
      <c r="Z25" s="9" t="s">
        <v>299</v>
      </c>
      <c r="AA25" s="9" t="s">
        <v>299</v>
      </c>
      <c r="AB25" s="9" t="s">
        <v>189</v>
      </c>
      <c r="AC25" s="9" t="s">
        <v>278</v>
      </c>
      <c r="AD25" s="8" t="s">
        <v>117</v>
      </c>
      <c r="AE25" s="8"/>
      <c r="AF25" s="8"/>
    </row>
    <row r="26" spans="1:32" ht="51">
      <c r="A26" s="16">
        <v>17</v>
      </c>
      <c r="B26" s="10" t="s">
        <v>189</v>
      </c>
      <c r="C26" s="11" t="s">
        <v>191</v>
      </c>
      <c r="D26" s="22" t="s">
        <v>451</v>
      </c>
      <c r="E26" s="43" t="s">
        <v>561</v>
      </c>
      <c r="F26" s="43" t="s">
        <v>256</v>
      </c>
      <c r="G26" s="37" t="s">
        <v>452</v>
      </c>
      <c r="H26" s="37" t="s">
        <v>453</v>
      </c>
      <c r="I26" s="308" t="s">
        <v>190</v>
      </c>
      <c r="J26" s="64">
        <v>325</v>
      </c>
      <c r="K26" s="58">
        <v>325000000</v>
      </c>
      <c r="L26" s="58">
        <v>33529435611.294</v>
      </c>
      <c r="M26" s="58">
        <v>275429560.6</v>
      </c>
      <c r="N26" s="51">
        <v>3069</v>
      </c>
      <c r="O26" s="51">
        <f t="shared" si="0"/>
        <v>20.46</v>
      </c>
      <c r="P26" s="68"/>
      <c r="Q26" s="51"/>
      <c r="R26" s="51"/>
      <c r="S26" s="68"/>
      <c r="T26" s="51"/>
      <c r="U26" s="51"/>
      <c r="V26" s="13" t="s">
        <v>94</v>
      </c>
      <c r="W26" s="9" t="s">
        <v>43</v>
      </c>
      <c r="X26" s="9" t="s">
        <v>311</v>
      </c>
      <c r="Y26" s="43" t="s">
        <v>743</v>
      </c>
      <c r="Z26" s="9" t="s">
        <v>299</v>
      </c>
      <c r="AA26" s="9" t="s">
        <v>299</v>
      </c>
      <c r="AB26" s="9" t="s">
        <v>189</v>
      </c>
      <c r="AC26" s="9" t="s">
        <v>278</v>
      </c>
      <c r="AD26" s="8" t="s">
        <v>117</v>
      </c>
      <c r="AE26" s="8"/>
      <c r="AF26" s="8"/>
    </row>
    <row r="27" spans="1:32" ht="38.25">
      <c r="A27" s="16">
        <v>18</v>
      </c>
      <c r="B27" s="10" t="s">
        <v>189</v>
      </c>
      <c r="C27" s="11" t="s">
        <v>191</v>
      </c>
      <c r="D27" s="22"/>
      <c r="E27" s="43" t="s">
        <v>892</v>
      </c>
      <c r="F27" s="43" t="s">
        <v>256</v>
      </c>
      <c r="G27" s="37"/>
      <c r="H27" s="37"/>
      <c r="I27" s="308"/>
      <c r="J27" s="64"/>
      <c r="K27" s="58"/>
      <c r="L27" s="58"/>
      <c r="M27" s="58"/>
      <c r="N27" s="51">
        <v>1</v>
      </c>
      <c r="O27" s="51">
        <f t="shared" si="0"/>
        <v>0.006666666666666667</v>
      </c>
      <c r="P27" s="68"/>
      <c r="Q27" s="51"/>
      <c r="R27" s="51"/>
      <c r="S27" s="68"/>
      <c r="T27" s="51"/>
      <c r="U27" s="51"/>
      <c r="V27" s="9" t="s">
        <v>68</v>
      </c>
      <c r="W27" s="9" t="s">
        <v>63</v>
      </c>
      <c r="X27" s="9" t="s">
        <v>307</v>
      </c>
      <c r="Y27" s="43"/>
      <c r="Z27" s="9"/>
      <c r="AA27" s="9" t="s">
        <v>299</v>
      </c>
      <c r="AB27" s="9" t="s">
        <v>189</v>
      </c>
      <c r="AC27" s="9" t="s">
        <v>278</v>
      </c>
      <c r="AD27" s="8" t="s">
        <v>117</v>
      </c>
      <c r="AE27" s="8" t="s">
        <v>893</v>
      </c>
      <c r="AF27" s="8"/>
    </row>
    <row r="28" spans="1:32" ht="54">
      <c r="A28" s="16">
        <v>19</v>
      </c>
      <c r="B28" s="10" t="s">
        <v>189</v>
      </c>
      <c r="C28" s="11" t="s">
        <v>191</v>
      </c>
      <c r="D28" s="22">
        <v>3601</v>
      </c>
      <c r="E28" s="10" t="s">
        <v>4</v>
      </c>
      <c r="F28" s="11" t="s">
        <v>256</v>
      </c>
      <c r="G28" s="37" t="s">
        <v>588</v>
      </c>
      <c r="H28" s="37" t="s">
        <v>406</v>
      </c>
      <c r="I28" s="9" t="s">
        <v>190</v>
      </c>
      <c r="J28" s="58">
        <v>121500000</v>
      </c>
      <c r="K28" s="58">
        <v>121500000</v>
      </c>
      <c r="L28" s="58">
        <v>14790810463.11</v>
      </c>
      <c r="M28" s="58">
        <v>121500000</v>
      </c>
      <c r="N28" s="51">
        <v>3500</v>
      </c>
      <c r="O28" s="51">
        <f t="shared" si="0"/>
        <v>23.333333333333332</v>
      </c>
      <c r="P28" s="68">
        <f>R28-Q28</f>
        <v>4516794.6</v>
      </c>
      <c r="Q28" s="68">
        <v>1878777.6</v>
      </c>
      <c r="R28" s="68">
        <v>6395572.2</v>
      </c>
      <c r="S28" s="68">
        <f>U28-T28</f>
        <v>723254778.572</v>
      </c>
      <c r="T28" s="68">
        <v>293693770.758</v>
      </c>
      <c r="U28" s="68">
        <v>1016948549.33</v>
      </c>
      <c r="V28" s="9" t="s">
        <v>68</v>
      </c>
      <c r="W28" s="9" t="s">
        <v>63</v>
      </c>
      <c r="X28" s="9" t="s">
        <v>307</v>
      </c>
      <c r="Y28" s="43" t="s">
        <v>740</v>
      </c>
      <c r="Z28" s="9" t="s">
        <v>299</v>
      </c>
      <c r="AA28" s="9" t="s">
        <v>299</v>
      </c>
      <c r="AB28" s="9" t="s">
        <v>189</v>
      </c>
      <c r="AC28" s="9" t="s">
        <v>278</v>
      </c>
      <c r="AD28" s="8" t="s">
        <v>117</v>
      </c>
      <c r="AE28" s="8"/>
      <c r="AF28" s="8"/>
    </row>
    <row r="29" spans="1:32" ht="38.25">
      <c r="A29" s="16">
        <v>20</v>
      </c>
      <c r="B29" s="10" t="s">
        <v>189</v>
      </c>
      <c r="C29" s="10" t="s">
        <v>191</v>
      </c>
      <c r="D29" s="22" t="s">
        <v>485</v>
      </c>
      <c r="E29" s="11" t="s">
        <v>6</v>
      </c>
      <c r="F29" s="11" t="s">
        <v>256</v>
      </c>
      <c r="G29" s="37" t="s">
        <v>489</v>
      </c>
      <c r="H29" s="37" t="s">
        <v>490</v>
      </c>
      <c r="I29" s="308" t="s">
        <v>190</v>
      </c>
      <c r="J29" s="57">
        <v>86.41</v>
      </c>
      <c r="K29" s="58">
        <v>86405000</v>
      </c>
      <c r="L29" s="58">
        <v>10366743175.348</v>
      </c>
      <c r="M29" s="58">
        <v>85158233.82</v>
      </c>
      <c r="N29" s="51">
        <v>1500</v>
      </c>
      <c r="O29" s="51">
        <f t="shared" si="0"/>
        <v>10</v>
      </c>
      <c r="P29" s="68"/>
      <c r="Q29" s="51"/>
      <c r="R29" s="51"/>
      <c r="S29" s="68"/>
      <c r="T29" s="51"/>
      <c r="U29" s="51"/>
      <c r="V29" s="9" t="s">
        <v>68</v>
      </c>
      <c r="W29" s="9" t="s">
        <v>63</v>
      </c>
      <c r="X29" s="9" t="s">
        <v>307</v>
      </c>
      <c r="Y29" s="43" t="s">
        <v>738</v>
      </c>
      <c r="Z29" s="9" t="s">
        <v>299</v>
      </c>
      <c r="AA29" s="9" t="s">
        <v>299</v>
      </c>
      <c r="AB29" s="9" t="s">
        <v>189</v>
      </c>
      <c r="AC29" s="9" t="s">
        <v>278</v>
      </c>
      <c r="AD29" s="8" t="s">
        <v>117</v>
      </c>
      <c r="AE29" s="8"/>
      <c r="AF29" s="8"/>
    </row>
    <row r="30" spans="1:32" s="90" customFormat="1" ht="38.25">
      <c r="A30" s="16">
        <v>21</v>
      </c>
      <c r="B30" s="10" t="s">
        <v>189</v>
      </c>
      <c r="C30" s="11" t="s">
        <v>191</v>
      </c>
      <c r="D30" s="22"/>
      <c r="E30" s="11" t="s">
        <v>565</v>
      </c>
      <c r="F30" s="11" t="s">
        <v>256</v>
      </c>
      <c r="G30" s="37"/>
      <c r="H30" s="37"/>
      <c r="I30" s="9"/>
      <c r="J30" s="81"/>
      <c r="K30" s="65"/>
      <c r="L30" s="65"/>
      <c r="M30" s="65"/>
      <c r="N30" s="51">
        <v>150</v>
      </c>
      <c r="O30" s="51">
        <f t="shared" si="0"/>
        <v>1</v>
      </c>
      <c r="P30" s="68"/>
      <c r="Q30" s="51"/>
      <c r="R30" s="51"/>
      <c r="S30" s="68"/>
      <c r="T30" s="51"/>
      <c r="U30" s="51"/>
      <c r="V30" s="9" t="s">
        <v>68</v>
      </c>
      <c r="W30" s="9" t="s">
        <v>63</v>
      </c>
      <c r="X30" s="9" t="s">
        <v>307</v>
      </c>
      <c r="Y30" s="9" t="s">
        <v>744</v>
      </c>
      <c r="Z30" s="9" t="s">
        <v>299</v>
      </c>
      <c r="AA30" s="9" t="s">
        <v>299</v>
      </c>
      <c r="AB30" s="9" t="s">
        <v>189</v>
      </c>
      <c r="AC30" s="9" t="s">
        <v>278</v>
      </c>
      <c r="AD30" s="8" t="s">
        <v>117</v>
      </c>
      <c r="AE30" s="39" t="s">
        <v>860</v>
      </c>
      <c r="AF30" s="8"/>
    </row>
    <row r="31" spans="1:32" s="90" customFormat="1" ht="38.25">
      <c r="A31" s="16">
        <v>22</v>
      </c>
      <c r="B31" s="10" t="s">
        <v>189</v>
      </c>
      <c r="C31" s="11" t="s">
        <v>191</v>
      </c>
      <c r="D31" s="22"/>
      <c r="E31" s="11" t="s">
        <v>894</v>
      </c>
      <c r="F31" s="11" t="s">
        <v>256</v>
      </c>
      <c r="G31" s="37"/>
      <c r="H31" s="37"/>
      <c r="I31" s="9"/>
      <c r="J31" s="81"/>
      <c r="K31" s="65"/>
      <c r="L31" s="65"/>
      <c r="M31" s="65"/>
      <c r="N31" s="51">
        <v>0.01</v>
      </c>
      <c r="O31" s="51">
        <f t="shared" si="0"/>
        <v>6.666666666666667E-05</v>
      </c>
      <c r="P31" s="68"/>
      <c r="Q31" s="51"/>
      <c r="R31" s="51"/>
      <c r="S31" s="68"/>
      <c r="T31" s="51"/>
      <c r="U31" s="51"/>
      <c r="V31" s="9" t="s">
        <v>68</v>
      </c>
      <c r="W31" s="9" t="s">
        <v>63</v>
      </c>
      <c r="X31" s="9" t="s">
        <v>307</v>
      </c>
      <c r="Y31" s="9"/>
      <c r="Z31" s="9"/>
      <c r="AA31" s="9" t="s">
        <v>299</v>
      </c>
      <c r="AB31" s="9" t="s">
        <v>189</v>
      </c>
      <c r="AC31" s="9" t="s">
        <v>278</v>
      </c>
      <c r="AD31" s="8" t="s">
        <v>117</v>
      </c>
      <c r="AE31" s="39"/>
      <c r="AF31" s="8"/>
    </row>
    <row r="32" spans="1:32" ht="89.25">
      <c r="A32" s="16">
        <v>23</v>
      </c>
      <c r="B32" s="10" t="s">
        <v>189</v>
      </c>
      <c r="C32" s="11" t="s">
        <v>191</v>
      </c>
      <c r="D32" s="22"/>
      <c r="E32" s="11" t="s">
        <v>964</v>
      </c>
      <c r="F32" s="11" t="s">
        <v>81</v>
      </c>
      <c r="G32" s="37"/>
      <c r="H32" s="37"/>
      <c r="I32" s="9"/>
      <c r="K32" s="12"/>
      <c r="L32" s="12"/>
      <c r="M32" s="12"/>
      <c r="N32" s="51">
        <v>650</v>
      </c>
      <c r="O32" s="51">
        <f t="shared" si="0"/>
        <v>4.333333333333333</v>
      </c>
      <c r="P32" s="68"/>
      <c r="Q32" s="51"/>
      <c r="R32" s="51"/>
      <c r="S32" s="68"/>
      <c r="T32" s="51"/>
      <c r="U32" s="51"/>
      <c r="V32" s="9" t="s">
        <v>68</v>
      </c>
      <c r="W32" s="9" t="s">
        <v>63</v>
      </c>
      <c r="X32" s="9" t="s">
        <v>307</v>
      </c>
      <c r="Y32" s="43" t="s">
        <v>740</v>
      </c>
      <c r="Z32" s="9"/>
      <c r="AA32" s="9" t="s">
        <v>301</v>
      </c>
      <c r="AB32" s="9" t="s">
        <v>189</v>
      </c>
      <c r="AC32" s="9" t="s">
        <v>278</v>
      </c>
      <c r="AD32" s="8" t="s">
        <v>117</v>
      </c>
      <c r="AE32" s="8"/>
      <c r="AF32" s="8"/>
    </row>
    <row r="33" spans="1:32" ht="54">
      <c r="A33" s="16">
        <v>24</v>
      </c>
      <c r="B33" s="10" t="s">
        <v>189</v>
      </c>
      <c r="C33" s="10" t="s">
        <v>191</v>
      </c>
      <c r="D33" s="22">
        <v>3121</v>
      </c>
      <c r="E33" s="11" t="s">
        <v>161</v>
      </c>
      <c r="F33" s="11" t="s">
        <v>81</v>
      </c>
      <c r="G33" s="37" t="s">
        <v>21</v>
      </c>
      <c r="H33" s="37" t="s">
        <v>817</v>
      </c>
      <c r="I33" s="9" t="s">
        <v>190</v>
      </c>
      <c r="J33" s="40">
        <v>117.6</v>
      </c>
      <c r="K33" s="58">
        <v>117600000</v>
      </c>
      <c r="L33" s="58">
        <v>5979019199.948</v>
      </c>
      <c r="M33" s="58">
        <v>49115011.96</v>
      </c>
      <c r="N33" s="51">
        <v>781.98</v>
      </c>
      <c r="O33" s="51">
        <f t="shared" si="0"/>
        <v>5.2132000000000005</v>
      </c>
      <c r="P33" s="68"/>
      <c r="Q33" s="51"/>
      <c r="R33" s="51"/>
      <c r="S33" s="68"/>
      <c r="T33" s="51"/>
      <c r="U33" s="51"/>
      <c r="V33" s="9" t="s">
        <v>68</v>
      </c>
      <c r="W33" s="9" t="s">
        <v>63</v>
      </c>
      <c r="X33" s="9" t="s">
        <v>307</v>
      </c>
      <c r="Y33" s="43" t="s">
        <v>740</v>
      </c>
      <c r="Z33" s="9" t="s">
        <v>301</v>
      </c>
      <c r="AA33" s="9" t="s">
        <v>301</v>
      </c>
      <c r="AB33" s="9" t="s">
        <v>189</v>
      </c>
      <c r="AC33" s="9" t="s">
        <v>278</v>
      </c>
      <c r="AD33" s="8" t="s">
        <v>117</v>
      </c>
      <c r="AE33" s="8"/>
      <c r="AF33" s="8" t="s">
        <v>314</v>
      </c>
    </row>
    <row r="34" spans="1:32" ht="54">
      <c r="A34" s="16">
        <v>25</v>
      </c>
      <c r="B34" s="10" t="s">
        <v>189</v>
      </c>
      <c r="C34" s="10" t="s">
        <v>191</v>
      </c>
      <c r="D34" s="22"/>
      <c r="E34" s="11" t="s">
        <v>967</v>
      </c>
      <c r="F34" s="11" t="s">
        <v>81</v>
      </c>
      <c r="G34" s="37"/>
      <c r="H34" s="37"/>
      <c r="I34" s="9"/>
      <c r="J34" s="40"/>
      <c r="K34" s="40"/>
      <c r="L34" s="40"/>
      <c r="M34" s="40"/>
      <c r="N34" s="51">
        <v>50</v>
      </c>
      <c r="O34" s="51">
        <f t="shared" si="0"/>
        <v>0.3333333333333333</v>
      </c>
      <c r="P34" s="68"/>
      <c r="Q34" s="51"/>
      <c r="R34" s="51"/>
      <c r="S34" s="68"/>
      <c r="T34" s="51"/>
      <c r="U34" s="51"/>
      <c r="V34" s="9" t="s">
        <v>68</v>
      </c>
      <c r="W34" s="9" t="s">
        <v>63</v>
      </c>
      <c r="X34" s="9" t="s">
        <v>307</v>
      </c>
      <c r="Y34" s="43" t="s">
        <v>740</v>
      </c>
      <c r="Z34" s="9" t="s">
        <v>301</v>
      </c>
      <c r="AA34" s="9" t="s">
        <v>301</v>
      </c>
      <c r="AB34" s="9" t="s">
        <v>189</v>
      </c>
      <c r="AC34" s="9" t="s">
        <v>278</v>
      </c>
      <c r="AD34" s="8" t="s">
        <v>117</v>
      </c>
      <c r="AE34" s="8"/>
      <c r="AF34" s="8"/>
    </row>
    <row r="35" spans="1:32" ht="54">
      <c r="A35" s="16">
        <v>26</v>
      </c>
      <c r="B35" s="10" t="s">
        <v>189</v>
      </c>
      <c r="C35" s="11" t="s">
        <v>191</v>
      </c>
      <c r="D35" s="42"/>
      <c r="E35" s="11" t="s">
        <v>601</v>
      </c>
      <c r="F35" s="11" t="s">
        <v>81</v>
      </c>
      <c r="G35" s="37"/>
      <c r="H35" s="37"/>
      <c r="I35" s="9"/>
      <c r="J35" s="40"/>
      <c r="K35" s="12"/>
      <c r="L35" s="12"/>
      <c r="M35" s="12"/>
      <c r="N35" s="51">
        <v>100</v>
      </c>
      <c r="O35" s="51">
        <f t="shared" si="0"/>
        <v>0.6666666666666666</v>
      </c>
      <c r="P35" s="68"/>
      <c r="Q35" s="51"/>
      <c r="R35" s="51"/>
      <c r="S35" s="68"/>
      <c r="T35" s="51"/>
      <c r="U35" s="51"/>
      <c r="V35" s="9" t="s">
        <v>68</v>
      </c>
      <c r="W35" s="9" t="s">
        <v>63</v>
      </c>
      <c r="X35" s="9" t="s">
        <v>307</v>
      </c>
      <c r="Y35" s="43" t="s">
        <v>740</v>
      </c>
      <c r="Z35" s="9" t="s">
        <v>301</v>
      </c>
      <c r="AA35" s="9" t="s">
        <v>301</v>
      </c>
      <c r="AB35" s="9" t="s">
        <v>189</v>
      </c>
      <c r="AC35" s="9" t="s">
        <v>278</v>
      </c>
      <c r="AD35" s="8" t="s">
        <v>117</v>
      </c>
      <c r="AE35" s="8"/>
      <c r="AF35" s="8"/>
    </row>
    <row r="36" spans="1:32" ht="54">
      <c r="A36" s="16">
        <v>27</v>
      </c>
      <c r="B36" s="10" t="s">
        <v>189</v>
      </c>
      <c r="C36" s="11" t="s">
        <v>191</v>
      </c>
      <c r="D36" s="22"/>
      <c r="E36" s="11" t="s">
        <v>608</v>
      </c>
      <c r="F36" s="11" t="s">
        <v>81</v>
      </c>
      <c r="G36" s="37"/>
      <c r="H36" s="37"/>
      <c r="I36" s="9"/>
      <c r="J36" s="81"/>
      <c r="K36" s="65"/>
      <c r="L36" s="65"/>
      <c r="M36" s="65"/>
      <c r="N36" s="51">
        <v>900</v>
      </c>
      <c r="O36" s="51">
        <f t="shared" si="0"/>
        <v>6</v>
      </c>
      <c r="P36" s="68"/>
      <c r="Q36" s="51"/>
      <c r="R36" s="51"/>
      <c r="S36" s="68"/>
      <c r="T36" s="51"/>
      <c r="U36" s="51"/>
      <c r="V36" s="9" t="s">
        <v>68</v>
      </c>
      <c r="W36" s="9" t="s">
        <v>63</v>
      </c>
      <c r="X36" s="9" t="s">
        <v>307</v>
      </c>
      <c r="Y36" s="43" t="s">
        <v>740</v>
      </c>
      <c r="Z36" s="9" t="s">
        <v>301</v>
      </c>
      <c r="AA36" s="9" t="s">
        <v>301</v>
      </c>
      <c r="AB36" s="9" t="s">
        <v>189</v>
      </c>
      <c r="AC36" s="9" t="s">
        <v>278</v>
      </c>
      <c r="AD36" s="8" t="s">
        <v>117</v>
      </c>
      <c r="AE36" s="39"/>
      <c r="AF36" s="8"/>
    </row>
    <row r="37" spans="1:32" ht="38.25">
      <c r="A37" s="16">
        <v>28</v>
      </c>
      <c r="B37" s="10" t="s">
        <v>189</v>
      </c>
      <c r="C37" s="11" t="s">
        <v>191</v>
      </c>
      <c r="D37" s="22" t="s">
        <v>251</v>
      </c>
      <c r="E37" s="11" t="s">
        <v>33</v>
      </c>
      <c r="F37" s="11" t="s">
        <v>40</v>
      </c>
      <c r="G37" s="37" t="s">
        <v>252</v>
      </c>
      <c r="H37" s="37" t="s">
        <v>32</v>
      </c>
      <c r="I37" s="9" t="s">
        <v>190</v>
      </c>
      <c r="J37" s="9">
        <v>840</v>
      </c>
      <c r="K37" s="58">
        <v>840000000</v>
      </c>
      <c r="L37" s="58">
        <v>95585829479.129</v>
      </c>
      <c r="M37" s="58">
        <v>785195531.42</v>
      </c>
      <c r="N37" s="51">
        <v>9500</v>
      </c>
      <c r="O37" s="51">
        <f t="shared" si="0"/>
        <v>63.333333333333336</v>
      </c>
      <c r="P37" s="68"/>
      <c r="Q37" s="51"/>
      <c r="R37" s="51"/>
      <c r="S37" s="68"/>
      <c r="T37" s="51"/>
      <c r="U37" s="51"/>
      <c r="V37" s="13" t="s">
        <v>68</v>
      </c>
      <c r="W37" s="9" t="s">
        <v>63</v>
      </c>
      <c r="X37" s="9" t="s">
        <v>307</v>
      </c>
      <c r="Y37" s="43" t="s">
        <v>743</v>
      </c>
      <c r="Z37" s="9" t="s">
        <v>301</v>
      </c>
      <c r="AA37" s="9" t="s">
        <v>301</v>
      </c>
      <c r="AB37" s="9" t="s">
        <v>189</v>
      </c>
      <c r="AC37" s="9" t="s">
        <v>278</v>
      </c>
      <c r="AD37" s="8" t="s">
        <v>117</v>
      </c>
      <c r="AE37" s="8"/>
      <c r="AF37" s="8" t="s">
        <v>314</v>
      </c>
    </row>
    <row r="38" spans="1:33" s="8" customFormat="1" ht="51">
      <c r="A38" s="16">
        <v>29</v>
      </c>
      <c r="B38" s="10" t="s">
        <v>189</v>
      </c>
      <c r="C38" s="11" t="s">
        <v>191</v>
      </c>
      <c r="D38" s="42" t="s">
        <v>910</v>
      </c>
      <c r="E38" s="41" t="s">
        <v>417</v>
      </c>
      <c r="F38" s="11" t="s">
        <v>40</v>
      </c>
      <c r="G38" s="37"/>
      <c r="H38" s="37"/>
      <c r="I38" s="222"/>
      <c r="J38" s="40"/>
      <c r="K38" s="12"/>
      <c r="L38" s="12"/>
      <c r="M38" s="12"/>
      <c r="N38" s="51">
        <v>154</v>
      </c>
      <c r="O38" s="51">
        <f t="shared" si="0"/>
        <v>1.0266666666666666</v>
      </c>
      <c r="P38" s="68"/>
      <c r="Q38" s="51"/>
      <c r="R38" s="51"/>
      <c r="S38" s="68"/>
      <c r="T38" s="51"/>
      <c r="U38" s="51"/>
      <c r="V38" s="9" t="s">
        <v>68</v>
      </c>
      <c r="W38" s="9" t="s">
        <v>63</v>
      </c>
      <c r="X38" s="9" t="s">
        <v>307</v>
      </c>
      <c r="Y38" s="43" t="s">
        <v>743</v>
      </c>
      <c r="Z38" s="9" t="s">
        <v>301</v>
      </c>
      <c r="AA38" s="9" t="s">
        <v>301</v>
      </c>
      <c r="AB38" s="9" t="s">
        <v>189</v>
      </c>
      <c r="AC38" s="9" t="s">
        <v>278</v>
      </c>
      <c r="AD38" s="8" t="s">
        <v>117</v>
      </c>
      <c r="AG38" s="38"/>
    </row>
    <row r="39" spans="1:33" s="8" customFormat="1" ht="38.25">
      <c r="A39" s="16">
        <v>30</v>
      </c>
      <c r="B39" s="10" t="s">
        <v>189</v>
      </c>
      <c r="C39" s="10" t="s">
        <v>191</v>
      </c>
      <c r="D39" s="22" t="s">
        <v>911</v>
      </c>
      <c r="E39" s="11" t="s">
        <v>126</v>
      </c>
      <c r="F39" s="11" t="s">
        <v>40</v>
      </c>
      <c r="G39" s="37"/>
      <c r="H39" s="37"/>
      <c r="I39" s="9"/>
      <c r="J39" s="40"/>
      <c r="K39" s="58"/>
      <c r="L39" s="58"/>
      <c r="M39" s="58"/>
      <c r="N39" s="51">
        <v>1050</v>
      </c>
      <c r="O39" s="51">
        <f t="shared" si="0"/>
        <v>7</v>
      </c>
      <c r="P39" s="68"/>
      <c r="Q39" s="51"/>
      <c r="R39" s="51"/>
      <c r="S39" s="68"/>
      <c r="T39" s="51"/>
      <c r="U39" s="51"/>
      <c r="V39" s="9" t="s">
        <v>68</v>
      </c>
      <c r="W39" s="9" t="s">
        <v>63</v>
      </c>
      <c r="X39" s="9" t="s">
        <v>307</v>
      </c>
      <c r="Y39" s="43" t="s">
        <v>743</v>
      </c>
      <c r="Z39" s="9" t="s">
        <v>301</v>
      </c>
      <c r="AA39" s="9" t="s">
        <v>301</v>
      </c>
      <c r="AB39" s="9" t="s">
        <v>189</v>
      </c>
      <c r="AC39" s="9" t="s">
        <v>278</v>
      </c>
      <c r="AD39" s="8" t="s">
        <v>117</v>
      </c>
      <c r="AF39" s="8" t="s">
        <v>314</v>
      </c>
      <c r="AG39" s="38"/>
    </row>
    <row r="40" spans="1:33" s="8" customFormat="1" ht="38.25">
      <c r="A40" s="16">
        <v>31</v>
      </c>
      <c r="B40" s="10" t="s">
        <v>189</v>
      </c>
      <c r="C40" s="11" t="s">
        <v>191</v>
      </c>
      <c r="D40" s="22" t="s">
        <v>912</v>
      </c>
      <c r="E40" s="11" t="s">
        <v>125</v>
      </c>
      <c r="F40" s="11" t="s">
        <v>40</v>
      </c>
      <c r="G40" s="198" t="s">
        <v>819</v>
      </c>
      <c r="H40" s="198" t="s">
        <v>820</v>
      </c>
      <c r="I40" s="264" t="s">
        <v>190</v>
      </c>
      <c r="J40" s="58">
        <v>248000000</v>
      </c>
      <c r="K40" s="58">
        <v>248000000</v>
      </c>
      <c r="L40" s="58">
        <v>23946873042.075</v>
      </c>
      <c r="M40" s="58">
        <v>196713025.42</v>
      </c>
      <c r="N40" s="51">
        <v>210</v>
      </c>
      <c r="O40" s="51">
        <f t="shared" si="0"/>
        <v>1.4</v>
      </c>
      <c r="P40" s="68"/>
      <c r="Q40" s="51"/>
      <c r="R40" s="51"/>
      <c r="S40" s="68"/>
      <c r="T40" s="51"/>
      <c r="U40" s="51"/>
      <c r="V40" s="9" t="s">
        <v>68</v>
      </c>
      <c r="W40" s="9" t="s">
        <v>63</v>
      </c>
      <c r="X40" s="9" t="s">
        <v>307</v>
      </c>
      <c r="Y40" s="9" t="s">
        <v>743</v>
      </c>
      <c r="Z40" s="9" t="s">
        <v>301</v>
      </c>
      <c r="AA40" s="9" t="s">
        <v>301</v>
      </c>
      <c r="AB40" s="9" t="s">
        <v>189</v>
      </c>
      <c r="AC40" s="9" t="s">
        <v>278</v>
      </c>
      <c r="AD40" s="8" t="s">
        <v>117</v>
      </c>
      <c r="AG40" s="38"/>
    </row>
    <row r="41" spans="1:33" s="8" customFormat="1" ht="38.25">
      <c r="A41" s="16">
        <v>32</v>
      </c>
      <c r="B41" s="10" t="s">
        <v>189</v>
      </c>
      <c r="C41" s="11" t="s">
        <v>191</v>
      </c>
      <c r="D41" s="22" t="s">
        <v>913</v>
      </c>
      <c r="E41" s="11" t="s">
        <v>158</v>
      </c>
      <c r="F41" s="11" t="s">
        <v>40</v>
      </c>
      <c r="G41" s="198" t="s">
        <v>819</v>
      </c>
      <c r="H41" s="198" t="s">
        <v>820</v>
      </c>
      <c r="I41" s="264" t="s">
        <v>190</v>
      </c>
      <c r="J41" s="58">
        <v>248000000</v>
      </c>
      <c r="K41" s="58">
        <v>248000000</v>
      </c>
      <c r="L41" s="58">
        <v>23946873042.075</v>
      </c>
      <c r="M41" s="58">
        <v>196713025.42</v>
      </c>
      <c r="N41" s="51">
        <v>839</v>
      </c>
      <c r="O41" s="51">
        <f t="shared" si="0"/>
        <v>5.593333333333334</v>
      </c>
      <c r="P41" s="68"/>
      <c r="Q41" s="51"/>
      <c r="R41" s="51"/>
      <c r="S41" s="68"/>
      <c r="T41" s="51"/>
      <c r="U41" s="51"/>
      <c r="V41" s="9" t="s">
        <v>68</v>
      </c>
      <c r="W41" s="9" t="s">
        <v>63</v>
      </c>
      <c r="X41" s="9" t="s">
        <v>307</v>
      </c>
      <c r="Y41" s="9" t="s">
        <v>63</v>
      </c>
      <c r="Z41" s="9" t="s">
        <v>68</v>
      </c>
      <c r="AA41" s="9" t="s">
        <v>301</v>
      </c>
      <c r="AB41" s="9" t="s">
        <v>189</v>
      </c>
      <c r="AC41" s="9" t="s">
        <v>278</v>
      </c>
      <c r="AD41" s="8" t="s">
        <v>117</v>
      </c>
      <c r="AG41" s="38"/>
    </row>
    <row r="42" spans="1:33" s="8" customFormat="1" ht="38.25">
      <c r="A42" s="16">
        <v>33</v>
      </c>
      <c r="B42" s="10" t="s">
        <v>189</v>
      </c>
      <c r="C42" s="11" t="s">
        <v>191</v>
      </c>
      <c r="D42" s="22" t="s">
        <v>914</v>
      </c>
      <c r="E42" s="11" t="s">
        <v>915</v>
      </c>
      <c r="F42" s="11" t="s">
        <v>40</v>
      </c>
      <c r="G42" s="198"/>
      <c r="H42" s="198"/>
      <c r="I42" s="264"/>
      <c r="J42" s="58"/>
      <c r="K42" s="58"/>
      <c r="L42" s="58"/>
      <c r="M42" s="58"/>
      <c r="N42" s="51">
        <v>490</v>
      </c>
      <c r="O42" s="51">
        <f t="shared" si="0"/>
        <v>3.2666666666666666</v>
      </c>
      <c r="P42" s="68"/>
      <c r="Q42" s="51"/>
      <c r="R42" s="51"/>
      <c r="S42" s="68"/>
      <c r="T42" s="51"/>
      <c r="U42" s="51"/>
      <c r="V42" s="9" t="s">
        <v>68</v>
      </c>
      <c r="W42" s="9" t="s">
        <v>63</v>
      </c>
      <c r="X42" s="9" t="s">
        <v>307</v>
      </c>
      <c r="Y42" s="9"/>
      <c r="Z42" s="9"/>
      <c r="AA42" s="9" t="s">
        <v>301</v>
      </c>
      <c r="AB42" s="9" t="s">
        <v>189</v>
      </c>
      <c r="AC42" s="9" t="s">
        <v>278</v>
      </c>
      <c r="AD42" s="8" t="s">
        <v>117</v>
      </c>
      <c r="AG42" s="38"/>
    </row>
    <row r="43" spans="1:32" ht="38.25">
      <c r="A43" s="16">
        <v>34</v>
      </c>
      <c r="B43" s="10" t="s">
        <v>189</v>
      </c>
      <c r="C43" s="11" t="s">
        <v>191</v>
      </c>
      <c r="D43" s="22" t="s">
        <v>955</v>
      </c>
      <c r="E43" s="43" t="s">
        <v>654</v>
      </c>
      <c r="F43" s="8" t="s">
        <v>40</v>
      </c>
      <c r="G43" s="138" t="s">
        <v>652</v>
      </c>
      <c r="H43" s="138" t="s">
        <v>372</v>
      </c>
      <c r="I43" s="225" t="s">
        <v>190</v>
      </c>
      <c r="J43" s="57">
        <v>115</v>
      </c>
      <c r="K43" s="58">
        <v>115000000</v>
      </c>
      <c r="L43" s="58">
        <v>13309603334.574</v>
      </c>
      <c r="M43" s="58">
        <v>109332535.17</v>
      </c>
      <c r="N43" s="51" t="s">
        <v>991</v>
      </c>
      <c r="O43" s="51" t="s">
        <v>990</v>
      </c>
      <c r="P43" s="68">
        <f>R43-Q43</f>
        <v>956484.2</v>
      </c>
      <c r="Q43" s="68">
        <v>347408.84</v>
      </c>
      <c r="R43" s="68">
        <v>1303893.04</v>
      </c>
      <c r="S43" s="68">
        <f>U43-T43</f>
        <v>152707375.47599998</v>
      </c>
      <c r="T43" s="68">
        <v>54286541.974</v>
      </c>
      <c r="U43" s="68">
        <v>206993917.45</v>
      </c>
      <c r="V43" s="9" t="s">
        <v>68</v>
      </c>
      <c r="W43" s="9" t="s">
        <v>63</v>
      </c>
      <c r="X43" s="9" t="s">
        <v>307</v>
      </c>
      <c r="Y43" s="43" t="s">
        <v>743</v>
      </c>
      <c r="Z43" s="9"/>
      <c r="AA43" s="9" t="s">
        <v>301</v>
      </c>
      <c r="AB43" s="9" t="s">
        <v>189</v>
      </c>
      <c r="AC43" s="9" t="s">
        <v>278</v>
      </c>
      <c r="AD43" s="8" t="s">
        <v>117</v>
      </c>
      <c r="AE43" s="39"/>
      <c r="AF43" s="8"/>
    </row>
    <row r="44" spans="1:32" ht="38.25">
      <c r="A44" s="16">
        <v>35</v>
      </c>
      <c r="B44" s="10" t="s">
        <v>189</v>
      </c>
      <c r="C44" s="11" t="s">
        <v>191</v>
      </c>
      <c r="D44" s="22" t="s">
        <v>579</v>
      </c>
      <c r="E44" s="11" t="s">
        <v>421</v>
      </c>
      <c r="F44" s="11" t="s">
        <v>40</v>
      </c>
      <c r="G44" s="138" t="s">
        <v>709</v>
      </c>
      <c r="H44" s="138" t="s">
        <v>657</v>
      </c>
      <c r="I44" s="309"/>
      <c r="J44" s="65"/>
      <c r="K44" s="65"/>
      <c r="L44" s="65"/>
      <c r="M44" s="65"/>
      <c r="N44" s="51">
        <v>1000</v>
      </c>
      <c r="O44" s="51">
        <f t="shared" si="0"/>
        <v>6.666666666666667</v>
      </c>
      <c r="P44" s="68"/>
      <c r="Q44" s="51"/>
      <c r="R44" s="51"/>
      <c r="S44" s="68"/>
      <c r="T44" s="51"/>
      <c r="U44" s="51"/>
      <c r="V44" s="9" t="s">
        <v>68</v>
      </c>
      <c r="W44" s="9" t="s">
        <v>63</v>
      </c>
      <c r="X44" s="9" t="s">
        <v>307</v>
      </c>
      <c r="Y44" s="43" t="s">
        <v>743</v>
      </c>
      <c r="Z44" s="9" t="s">
        <v>301</v>
      </c>
      <c r="AA44" s="9" t="s">
        <v>301</v>
      </c>
      <c r="AB44" s="9" t="s">
        <v>189</v>
      </c>
      <c r="AC44" s="9" t="s">
        <v>278</v>
      </c>
      <c r="AD44" s="8" t="s">
        <v>117</v>
      </c>
      <c r="AE44" s="39"/>
      <c r="AF44" s="8"/>
    </row>
    <row r="45" spans="1:32" ht="63.75">
      <c r="A45" s="16">
        <v>36</v>
      </c>
      <c r="B45" s="10" t="s">
        <v>189</v>
      </c>
      <c r="C45" s="11" t="s">
        <v>191</v>
      </c>
      <c r="D45" s="22" t="s">
        <v>580</v>
      </c>
      <c r="E45" s="11" t="s">
        <v>422</v>
      </c>
      <c r="F45" s="11" t="s">
        <v>40</v>
      </c>
      <c r="G45" s="138" t="s">
        <v>709</v>
      </c>
      <c r="H45" s="138" t="s">
        <v>657</v>
      </c>
      <c r="I45" s="309"/>
      <c r="J45" s="65"/>
      <c r="K45" s="65"/>
      <c r="L45" s="65"/>
      <c r="M45" s="65"/>
      <c r="N45" s="51">
        <v>1800</v>
      </c>
      <c r="O45" s="51">
        <f t="shared" si="0"/>
        <v>12</v>
      </c>
      <c r="P45" s="68"/>
      <c r="Q45" s="51"/>
      <c r="R45" s="51"/>
      <c r="S45" s="68"/>
      <c r="T45" s="51"/>
      <c r="U45" s="51"/>
      <c r="V45" s="9" t="s">
        <v>68</v>
      </c>
      <c r="W45" s="9" t="s">
        <v>63</v>
      </c>
      <c r="X45" s="9" t="s">
        <v>307</v>
      </c>
      <c r="Y45" s="43" t="s">
        <v>743</v>
      </c>
      <c r="Z45" s="9" t="s">
        <v>301</v>
      </c>
      <c r="AA45" s="9" t="s">
        <v>301</v>
      </c>
      <c r="AB45" s="9" t="s">
        <v>189</v>
      </c>
      <c r="AC45" s="9" t="s">
        <v>278</v>
      </c>
      <c r="AD45" s="8" t="s">
        <v>117</v>
      </c>
      <c r="AE45" s="39"/>
      <c r="AF45" s="8"/>
    </row>
    <row r="46" spans="1:32" ht="38.25">
      <c r="A46" s="16">
        <v>37</v>
      </c>
      <c r="B46" s="10" t="s">
        <v>189</v>
      </c>
      <c r="C46" s="11" t="s">
        <v>191</v>
      </c>
      <c r="D46" s="22" t="s">
        <v>581</v>
      </c>
      <c r="E46" s="11" t="s">
        <v>525</v>
      </c>
      <c r="F46" s="11" t="s">
        <v>40</v>
      </c>
      <c r="G46" s="37"/>
      <c r="H46" s="37"/>
      <c r="I46" s="9"/>
      <c r="K46" s="12"/>
      <c r="L46" s="12"/>
      <c r="M46" s="12"/>
      <c r="N46" s="51">
        <v>980</v>
      </c>
      <c r="O46" s="51">
        <f aca="true" t="shared" si="1" ref="O46:O98">N46/150</f>
        <v>6.533333333333333</v>
      </c>
      <c r="P46" s="68"/>
      <c r="Q46" s="51"/>
      <c r="R46" s="51"/>
      <c r="S46" s="68"/>
      <c r="T46" s="51"/>
      <c r="U46" s="51"/>
      <c r="V46" s="9" t="s">
        <v>68</v>
      </c>
      <c r="W46" s="9" t="s">
        <v>63</v>
      </c>
      <c r="X46" s="9" t="s">
        <v>307</v>
      </c>
      <c r="Y46" s="9" t="s">
        <v>743</v>
      </c>
      <c r="Z46" s="9" t="s">
        <v>301</v>
      </c>
      <c r="AA46" s="9" t="s">
        <v>301</v>
      </c>
      <c r="AB46" s="9" t="s">
        <v>189</v>
      </c>
      <c r="AC46" s="9" t="s">
        <v>278</v>
      </c>
      <c r="AD46" s="8" t="s">
        <v>117</v>
      </c>
      <c r="AE46" s="8"/>
      <c r="AF46" s="8"/>
    </row>
    <row r="47" spans="1:32" ht="40.5">
      <c r="A47" s="16">
        <v>38</v>
      </c>
      <c r="B47" s="10" t="s">
        <v>189</v>
      </c>
      <c r="C47" s="11" t="s">
        <v>191</v>
      </c>
      <c r="D47" s="22" t="s">
        <v>916</v>
      </c>
      <c r="E47" s="67" t="s">
        <v>528</v>
      </c>
      <c r="F47" s="11" t="s">
        <v>40</v>
      </c>
      <c r="G47" s="37"/>
      <c r="H47" s="37"/>
      <c r="I47" s="225"/>
      <c r="J47" s="62"/>
      <c r="K47" s="62"/>
      <c r="L47" s="62"/>
      <c r="M47" s="62"/>
      <c r="N47" s="51">
        <v>1200</v>
      </c>
      <c r="O47" s="51">
        <f t="shared" si="1"/>
        <v>8</v>
      </c>
      <c r="P47" s="68"/>
      <c r="Q47" s="68">
        <v>354533.88</v>
      </c>
      <c r="R47" s="68">
        <v>354533.88</v>
      </c>
      <c r="S47" s="68"/>
      <c r="T47" s="230">
        <v>55449115.243</v>
      </c>
      <c r="U47" s="230">
        <v>55449115.243</v>
      </c>
      <c r="V47" s="9" t="s">
        <v>68</v>
      </c>
      <c r="W47" s="9" t="s">
        <v>63</v>
      </c>
      <c r="X47" s="9" t="s">
        <v>307</v>
      </c>
      <c r="Y47" s="9" t="s">
        <v>743</v>
      </c>
      <c r="Z47" s="9" t="s">
        <v>301</v>
      </c>
      <c r="AA47" s="9" t="s">
        <v>301</v>
      </c>
      <c r="AB47" s="9" t="s">
        <v>189</v>
      </c>
      <c r="AC47" s="9" t="s">
        <v>278</v>
      </c>
      <c r="AD47" s="8" t="s">
        <v>117</v>
      </c>
      <c r="AE47" s="8"/>
      <c r="AF47" s="8"/>
    </row>
    <row r="48" spans="1:32" ht="38.25">
      <c r="A48" s="16">
        <v>39</v>
      </c>
      <c r="B48" s="10" t="s">
        <v>189</v>
      </c>
      <c r="C48" s="11" t="s">
        <v>191</v>
      </c>
      <c r="D48" s="22"/>
      <c r="E48" s="11" t="s">
        <v>974</v>
      </c>
      <c r="F48" s="11" t="s">
        <v>40</v>
      </c>
      <c r="G48" s="138" t="s">
        <v>709</v>
      </c>
      <c r="H48" s="138" t="s">
        <v>657</v>
      </c>
      <c r="I48" s="309"/>
      <c r="J48" s="65"/>
      <c r="K48" s="65"/>
      <c r="L48" s="65"/>
      <c r="M48" s="65"/>
      <c r="N48" s="51">
        <v>600</v>
      </c>
      <c r="O48" s="51">
        <f t="shared" si="1"/>
        <v>4</v>
      </c>
      <c r="P48" s="68"/>
      <c r="Q48" s="51"/>
      <c r="R48" s="51"/>
      <c r="S48" s="68"/>
      <c r="T48" s="51"/>
      <c r="U48" s="51"/>
      <c r="V48" s="9" t="s">
        <v>68</v>
      </c>
      <c r="W48" s="9" t="s">
        <v>63</v>
      </c>
      <c r="X48" s="9" t="s">
        <v>307</v>
      </c>
      <c r="Y48" s="43" t="s">
        <v>743</v>
      </c>
      <c r="Z48" s="9" t="s">
        <v>301</v>
      </c>
      <c r="AA48" s="9" t="s">
        <v>301</v>
      </c>
      <c r="AB48" s="9" t="s">
        <v>189</v>
      </c>
      <c r="AC48" s="9" t="s">
        <v>278</v>
      </c>
      <c r="AD48" s="8" t="s">
        <v>117</v>
      </c>
      <c r="AE48" s="39"/>
      <c r="AF48" s="8"/>
    </row>
    <row r="49" spans="1:33" s="8" customFormat="1" ht="38.25">
      <c r="A49" s="16">
        <v>40</v>
      </c>
      <c r="B49" s="10" t="s">
        <v>189</v>
      </c>
      <c r="C49" s="10" t="s">
        <v>191</v>
      </c>
      <c r="D49" s="22">
        <v>3160</v>
      </c>
      <c r="E49" s="43" t="s">
        <v>432</v>
      </c>
      <c r="F49" s="11" t="s">
        <v>198</v>
      </c>
      <c r="G49" s="37" t="s">
        <v>154</v>
      </c>
      <c r="H49" s="37" t="s">
        <v>155</v>
      </c>
      <c r="I49" s="9" t="s">
        <v>195</v>
      </c>
      <c r="J49" s="40">
        <v>64.982</v>
      </c>
      <c r="K49" s="68">
        <v>90376315.9255149</v>
      </c>
      <c r="L49" s="58">
        <v>8144996963.016</v>
      </c>
      <c r="M49" s="58">
        <v>66907566.254</v>
      </c>
      <c r="N49" s="51">
        <v>2250</v>
      </c>
      <c r="O49" s="51">
        <f t="shared" si="1"/>
        <v>15</v>
      </c>
      <c r="P49" s="68">
        <f>R49-Q49</f>
        <v>4059393.2489999994</v>
      </c>
      <c r="Q49" s="68">
        <v>1098903.19</v>
      </c>
      <c r="R49" s="68">
        <v>5158296.438999999</v>
      </c>
      <c r="S49" s="68">
        <f>U49-T49</f>
        <v>652344008.41</v>
      </c>
      <c r="T49" s="68">
        <v>172841471.664</v>
      </c>
      <c r="U49" s="389">
        <v>825185480.074</v>
      </c>
      <c r="V49" s="9" t="s">
        <v>68</v>
      </c>
      <c r="W49" s="9" t="s">
        <v>63</v>
      </c>
      <c r="X49" s="9" t="s">
        <v>307</v>
      </c>
      <c r="Y49" s="9" t="s">
        <v>738</v>
      </c>
      <c r="Z49" s="9" t="s">
        <v>299</v>
      </c>
      <c r="AA49" s="9" t="s">
        <v>299</v>
      </c>
      <c r="AB49" s="9" t="s">
        <v>189</v>
      </c>
      <c r="AC49" s="9" t="s">
        <v>278</v>
      </c>
      <c r="AD49" s="8" t="s">
        <v>117</v>
      </c>
      <c r="AG49" s="38"/>
    </row>
    <row r="50" spans="1:33" s="8" customFormat="1" ht="38.25">
      <c r="A50" s="16">
        <v>41</v>
      </c>
      <c r="B50" s="10" t="s">
        <v>189</v>
      </c>
      <c r="C50" s="11" t="s">
        <v>191</v>
      </c>
      <c r="D50" s="42" t="s">
        <v>153</v>
      </c>
      <c r="E50" s="41" t="s">
        <v>156</v>
      </c>
      <c r="F50" s="11" t="s">
        <v>198</v>
      </c>
      <c r="G50" s="37" t="s">
        <v>154</v>
      </c>
      <c r="H50" s="37" t="s">
        <v>155</v>
      </c>
      <c r="I50" s="9" t="s">
        <v>190</v>
      </c>
      <c r="J50" s="40">
        <v>50</v>
      </c>
      <c r="K50" s="58">
        <v>50000000</v>
      </c>
      <c r="L50" s="58">
        <v>3974305869.02</v>
      </c>
      <c r="M50" s="58">
        <v>32647174.02</v>
      </c>
      <c r="N50" s="51">
        <v>750</v>
      </c>
      <c r="O50" s="51">
        <f t="shared" si="1"/>
        <v>5</v>
      </c>
      <c r="P50" s="68">
        <f>R50-Q50</f>
        <v>942138.94</v>
      </c>
      <c r="Q50" s="68">
        <v>273215.03</v>
      </c>
      <c r="R50" s="68">
        <v>1215353.97</v>
      </c>
      <c r="S50" s="68">
        <f>U50-T50</f>
        <v>151401614.714</v>
      </c>
      <c r="T50" s="68">
        <v>42761796.604</v>
      </c>
      <c r="U50" s="389">
        <v>194163411.318</v>
      </c>
      <c r="V50" s="9" t="s">
        <v>68</v>
      </c>
      <c r="W50" s="9" t="s">
        <v>63</v>
      </c>
      <c r="X50" s="9" t="s">
        <v>307</v>
      </c>
      <c r="Y50" s="9" t="s">
        <v>738</v>
      </c>
      <c r="Z50" s="9" t="s">
        <v>299</v>
      </c>
      <c r="AA50" s="9" t="s">
        <v>299</v>
      </c>
      <c r="AB50" s="9" t="s">
        <v>189</v>
      </c>
      <c r="AC50" s="9" t="s">
        <v>278</v>
      </c>
      <c r="AD50" s="8" t="s">
        <v>117</v>
      </c>
      <c r="AF50" s="8" t="s">
        <v>314</v>
      </c>
      <c r="AG50" s="38"/>
    </row>
    <row r="51" spans="1:32" ht="54">
      <c r="A51" s="16">
        <v>42</v>
      </c>
      <c r="B51" s="10" t="s">
        <v>189</v>
      </c>
      <c r="C51" s="11" t="s">
        <v>191</v>
      </c>
      <c r="D51" s="42">
        <v>3562</v>
      </c>
      <c r="E51" s="11" t="s">
        <v>529</v>
      </c>
      <c r="F51" s="11" t="s">
        <v>198</v>
      </c>
      <c r="G51" s="37" t="s">
        <v>589</v>
      </c>
      <c r="H51" s="37" t="s">
        <v>365</v>
      </c>
      <c r="I51" s="9" t="s">
        <v>190</v>
      </c>
      <c r="J51" s="40"/>
      <c r="K51" s="58">
        <v>200000000</v>
      </c>
      <c r="L51" s="58">
        <v>22988722744.328</v>
      </c>
      <c r="M51" s="58">
        <v>188842242.31</v>
      </c>
      <c r="N51" s="51">
        <v>1000</v>
      </c>
      <c r="O51" s="51">
        <f t="shared" si="1"/>
        <v>6.666666666666667</v>
      </c>
      <c r="P51" s="68"/>
      <c r="Q51" s="51"/>
      <c r="R51" s="51"/>
      <c r="S51" s="68"/>
      <c r="T51" s="51"/>
      <c r="U51" s="51"/>
      <c r="V51" s="9" t="s">
        <v>68</v>
      </c>
      <c r="W51" s="9" t="s">
        <v>63</v>
      </c>
      <c r="X51" s="9" t="s">
        <v>307</v>
      </c>
      <c r="Y51" s="43" t="s">
        <v>741</v>
      </c>
      <c r="Z51" s="9" t="s">
        <v>299</v>
      </c>
      <c r="AA51" s="9" t="s">
        <v>299</v>
      </c>
      <c r="AB51" s="9" t="s">
        <v>189</v>
      </c>
      <c r="AC51" s="9" t="s">
        <v>278</v>
      </c>
      <c r="AD51" s="8" t="s">
        <v>117</v>
      </c>
      <c r="AE51" s="8"/>
      <c r="AF51" s="8"/>
    </row>
    <row r="52" spans="1:32" ht="51">
      <c r="A52" s="16">
        <v>43</v>
      </c>
      <c r="B52" s="10" t="s">
        <v>189</v>
      </c>
      <c r="C52" s="11" t="s">
        <v>191</v>
      </c>
      <c r="D52" s="22"/>
      <c r="E52" s="11" t="s">
        <v>597</v>
      </c>
      <c r="F52" s="11" t="s">
        <v>198</v>
      </c>
      <c r="G52" s="37"/>
      <c r="H52" s="37"/>
      <c r="I52" s="9"/>
      <c r="J52" s="81"/>
      <c r="K52" s="65"/>
      <c r="L52" s="65"/>
      <c r="M52" s="65"/>
      <c r="N52" s="51">
        <v>3750</v>
      </c>
      <c r="O52" s="51">
        <f t="shared" si="1"/>
        <v>25</v>
      </c>
      <c r="P52" s="68"/>
      <c r="Q52" s="51"/>
      <c r="R52" s="51"/>
      <c r="S52" s="68"/>
      <c r="T52" s="51"/>
      <c r="U52" s="51"/>
      <c r="V52" s="13" t="s">
        <v>94</v>
      </c>
      <c r="W52" s="9" t="s">
        <v>43</v>
      </c>
      <c r="X52" s="9" t="s">
        <v>311</v>
      </c>
      <c r="Y52" s="43" t="s">
        <v>743</v>
      </c>
      <c r="Z52" s="9" t="s">
        <v>299</v>
      </c>
      <c r="AA52" s="9" t="s">
        <v>299</v>
      </c>
      <c r="AB52" s="9" t="s">
        <v>189</v>
      </c>
      <c r="AC52" s="9" t="s">
        <v>278</v>
      </c>
      <c r="AD52" s="8" t="s">
        <v>117</v>
      </c>
      <c r="AE52" s="39"/>
      <c r="AF52" s="8"/>
    </row>
    <row r="53" spans="1:32" ht="54">
      <c r="A53" s="16">
        <v>44</v>
      </c>
      <c r="B53" s="10" t="s">
        <v>189</v>
      </c>
      <c r="C53" s="10" t="s">
        <v>191</v>
      </c>
      <c r="D53" s="30">
        <v>3344</v>
      </c>
      <c r="E53" s="11" t="s">
        <v>261</v>
      </c>
      <c r="F53" s="11" t="s">
        <v>223</v>
      </c>
      <c r="G53" s="37" t="s">
        <v>363</v>
      </c>
      <c r="H53" s="37" t="s">
        <v>364</v>
      </c>
      <c r="I53" s="9" t="s">
        <v>190</v>
      </c>
      <c r="J53" s="17">
        <v>150</v>
      </c>
      <c r="K53" s="58">
        <v>150000000</v>
      </c>
      <c r="L53" s="58">
        <v>18159720291.453</v>
      </c>
      <c r="M53" s="58">
        <v>149174111.92</v>
      </c>
      <c r="N53" s="51">
        <v>100</v>
      </c>
      <c r="O53" s="51">
        <f t="shared" si="1"/>
        <v>0.6666666666666666</v>
      </c>
      <c r="P53" s="68">
        <f>R53-Q53</f>
        <v>110320.06000000052</v>
      </c>
      <c r="Q53" s="68">
        <v>11136860.93</v>
      </c>
      <c r="R53" s="68">
        <v>11247180.99</v>
      </c>
      <c r="S53" s="68">
        <f>U53-T53</f>
        <v>17461383.691999912</v>
      </c>
      <c r="T53" s="68">
        <v>1738332634.15</v>
      </c>
      <c r="U53" s="389">
        <v>1755794017.842</v>
      </c>
      <c r="V53" s="9" t="s">
        <v>68</v>
      </c>
      <c r="W53" s="9" t="s">
        <v>63</v>
      </c>
      <c r="X53" s="9" t="s">
        <v>307</v>
      </c>
      <c r="Y53" s="43" t="s">
        <v>741</v>
      </c>
      <c r="Z53" s="9" t="s">
        <v>300</v>
      </c>
      <c r="AA53" s="9" t="s">
        <v>300</v>
      </c>
      <c r="AB53" s="9" t="s">
        <v>189</v>
      </c>
      <c r="AC53" s="9" t="s">
        <v>278</v>
      </c>
      <c r="AD53" s="8" t="s">
        <v>117</v>
      </c>
      <c r="AE53" s="8"/>
      <c r="AF53" s="8"/>
    </row>
    <row r="54" spans="1:32" ht="51">
      <c r="A54" s="16">
        <v>45</v>
      </c>
      <c r="B54" s="10" t="s">
        <v>189</v>
      </c>
      <c r="C54" s="11" t="s">
        <v>191</v>
      </c>
      <c r="D54" s="22" t="s">
        <v>516</v>
      </c>
      <c r="E54" s="11" t="s">
        <v>494</v>
      </c>
      <c r="F54" s="11" t="s">
        <v>214</v>
      </c>
      <c r="G54" s="37" t="s">
        <v>493</v>
      </c>
      <c r="H54" s="37" t="s">
        <v>818</v>
      </c>
      <c r="I54" s="309" t="s">
        <v>190</v>
      </c>
      <c r="J54" s="57">
        <v>9.7</v>
      </c>
      <c r="K54" s="58">
        <v>9700000</v>
      </c>
      <c r="L54" s="58">
        <v>838399658.64</v>
      </c>
      <c r="M54" s="58">
        <v>6887084.3</v>
      </c>
      <c r="N54" s="51">
        <v>430.69</v>
      </c>
      <c r="O54" s="51">
        <f t="shared" si="1"/>
        <v>2.8712666666666666</v>
      </c>
      <c r="P54" s="68">
        <f>R54-Q54</f>
        <v>1093156.48</v>
      </c>
      <c r="Q54" s="68">
        <v>531124.87</v>
      </c>
      <c r="R54" s="68">
        <v>1624281.35</v>
      </c>
      <c r="S54" s="68">
        <f>U54-T54</f>
        <v>175670115.288</v>
      </c>
      <c r="T54" s="68">
        <v>83142512.024</v>
      </c>
      <c r="U54" s="389">
        <v>258812627.31199998</v>
      </c>
      <c r="V54" s="9" t="s">
        <v>68</v>
      </c>
      <c r="W54" s="9" t="s">
        <v>63</v>
      </c>
      <c r="X54" s="9" t="s">
        <v>307</v>
      </c>
      <c r="Y54" s="9" t="s">
        <v>740</v>
      </c>
      <c r="Z54" s="9" t="s">
        <v>299</v>
      </c>
      <c r="AA54" s="9" t="s">
        <v>299</v>
      </c>
      <c r="AB54" s="9" t="s">
        <v>189</v>
      </c>
      <c r="AC54" s="9" t="s">
        <v>278</v>
      </c>
      <c r="AD54" s="8" t="s">
        <v>117</v>
      </c>
      <c r="AE54" s="8"/>
      <c r="AF54" s="8"/>
    </row>
    <row r="55" spans="1:32" ht="51">
      <c r="A55" s="16">
        <v>46</v>
      </c>
      <c r="B55" s="10" t="s">
        <v>189</v>
      </c>
      <c r="C55" s="11" t="s">
        <v>191</v>
      </c>
      <c r="D55" s="22"/>
      <c r="E55" s="11" t="s">
        <v>858</v>
      </c>
      <c r="F55" s="11" t="s">
        <v>214</v>
      </c>
      <c r="G55" s="37"/>
      <c r="H55" s="37"/>
      <c r="I55" s="309"/>
      <c r="J55" s="57"/>
      <c r="K55" s="58"/>
      <c r="L55" s="58"/>
      <c r="M55" s="58"/>
      <c r="N55" s="51">
        <v>10000</v>
      </c>
      <c r="O55" s="51">
        <f t="shared" si="1"/>
        <v>66.66666666666667</v>
      </c>
      <c r="P55" s="68"/>
      <c r="Q55" s="51"/>
      <c r="R55" s="51"/>
      <c r="S55" s="68"/>
      <c r="T55" s="51"/>
      <c r="U55" s="51"/>
      <c r="V55" s="9" t="s">
        <v>68</v>
      </c>
      <c r="W55" s="9" t="s">
        <v>63</v>
      </c>
      <c r="X55" s="9" t="s">
        <v>307</v>
      </c>
      <c r="Y55" s="9"/>
      <c r="Z55" s="9"/>
      <c r="AA55" s="9" t="s">
        <v>299</v>
      </c>
      <c r="AB55" s="9" t="s">
        <v>189</v>
      </c>
      <c r="AC55" s="9" t="s">
        <v>278</v>
      </c>
      <c r="AD55" s="8" t="s">
        <v>117</v>
      </c>
      <c r="AE55" s="8" t="s">
        <v>859</v>
      </c>
      <c r="AF55" s="8"/>
    </row>
    <row r="56" spans="1:32" ht="51">
      <c r="A56" s="16">
        <v>47</v>
      </c>
      <c r="B56" s="10" t="s">
        <v>189</v>
      </c>
      <c r="C56" s="11" t="s">
        <v>191</v>
      </c>
      <c r="D56" s="22" t="s">
        <v>346</v>
      </c>
      <c r="E56" s="43" t="s">
        <v>371</v>
      </c>
      <c r="F56" s="11" t="s">
        <v>214</v>
      </c>
      <c r="G56" s="37" t="s">
        <v>347</v>
      </c>
      <c r="H56" s="37" t="s">
        <v>348</v>
      </c>
      <c r="I56" s="308" t="s">
        <v>190</v>
      </c>
      <c r="J56" s="40">
        <v>197.85</v>
      </c>
      <c r="K56" s="58">
        <v>197850000</v>
      </c>
      <c r="L56" s="58">
        <v>14267243508.833</v>
      </c>
      <c r="M56" s="58">
        <v>117199127.84</v>
      </c>
      <c r="N56" s="51">
        <v>6721.92</v>
      </c>
      <c r="O56" s="51">
        <f t="shared" si="1"/>
        <v>44.8128</v>
      </c>
      <c r="P56" s="68">
        <f>R56-Q56</f>
        <v>53008.560000000056</v>
      </c>
      <c r="Q56" s="68">
        <v>1163946.15</v>
      </c>
      <c r="R56" s="68">
        <v>1216954.71</v>
      </c>
      <c r="S56" s="68">
        <f>U56-T56</f>
        <v>8518469.236999989</v>
      </c>
      <c r="T56" s="68">
        <v>181840999.542</v>
      </c>
      <c r="U56" s="389">
        <v>190359468.77899998</v>
      </c>
      <c r="V56" s="9" t="s">
        <v>68</v>
      </c>
      <c r="W56" s="9" t="s">
        <v>63</v>
      </c>
      <c r="X56" s="9" t="s">
        <v>307</v>
      </c>
      <c r="Y56" s="9" t="s">
        <v>740</v>
      </c>
      <c r="Z56" s="9" t="s">
        <v>299</v>
      </c>
      <c r="AA56" s="9" t="s">
        <v>299</v>
      </c>
      <c r="AB56" s="9" t="s">
        <v>189</v>
      </c>
      <c r="AC56" s="9" t="s">
        <v>278</v>
      </c>
      <c r="AD56" s="8" t="s">
        <v>117</v>
      </c>
      <c r="AE56" s="8"/>
      <c r="AF56" s="8"/>
    </row>
    <row r="57" spans="1:32" ht="54">
      <c r="A57" s="16">
        <v>48</v>
      </c>
      <c r="B57" s="10" t="s">
        <v>189</v>
      </c>
      <c r="C57" s="11" t="s">
        <v>191</v>
      </c>
      <c r="D57" s="22">
        <v>3469</v>
      </c>
      <c r="E57" s="10" t="s">
        <v>380</v>
      </c>
      <c r="F57" s="11" t="s">
        <v>214</v>
      </c>
      <c r="G57" s="37" t="s">
        <v>590</v>
      </c>
      <c r="H57" s="37" t="s">
        <v>537</v>
      </c>
      <c r="I57" s="9" t="s">
        <v>190</v>
      </c>
      <c r="J57" s="223">
        <v>100</v>
      </c>
      <c r="K57" s="58">
        <v>100000000</v>
      </c>
      <c r="L57" s="58">
        <v>12173506554</v>
      </c>
      <c r="M57" s="58">
        <v>100000000</v>
      </c>
      <c r="N57" s="51">
        <v>1500</v>
      </c>
      <c r="O57" s="51">
        <f t="shared" si="1"/>
        <v>10</v>
      </c>
      <c r="P57" s="68"/>
      <c r="Q57" s="51"/>
      <c r="R57" s="51"/>
      <c r="S57" s="68"/>
      <c r="T57" s="51"/>
      <c r="U57" s="51"/>
      <c r="V57" s="9" t="s">
        <v>68</v>
      </c>
      <c r="W57" s="9" t="s">
        <v>63</v>
      </c>
      <c r="X57" s="9" t="s">
        <v>307</v>
      </c>
      <c r="Y57" s="43" t="s">
        <v>741</v>
      </c>
      <c r="Z57" s="9" t="s">
        <v>299</v>
      </c>
      <c r="AA57" s="9" t="s">
        <v>299</v>
      </c>
      <c r="AB57" s="9" t="s">
        <v>189</v>
      </c>
      <c r="AC57" s="9" t="s">
        <v>278</v>
      </c>
      <c r="AD57" s="8" t="s">
        <v>117</v>
      </c>
      <c r="AE57" s="39"/>
      <c r="AF57" s="8"/>
    </row>
    <row r="58" spans="1:32" ht="54">
      <c r="A58" s="16">
        <v>49</v>
      </c>
      <c r="B58" s="10" t="s">
        <v>189</v>
      </c>
      <c r="C58" s="11" t="s">
        <v>188</v>
      </c>
      <c r="D58" s="22">
        <v>518</v>
      </c>
      <c r="E58" s="10" t="s">
        <v>380</v>
      </c>
      <c r="F58" s="11" t="s">
        <v>214</v>
      </c>
      <c r="G58" s="37" t="s">
        <v>590</v>
      </c>
      <c r="H58" s="37" t="s">
        <v>537</v>
      </c>
      <c r="I58" s="9" t="s">
        <v>190</v>
      </c>
      <c r="J58" s="223">
        <v>19.235</v>
      </c>
      <c r="K58" s="223"/>
      <c r="L58" s="223"/>
      <c r="M58" s="223"/>
      <c r="N58" s="51">
        <v>500</v>
      </c>
      <c r="O58" s="51">
        <f t="shared" si="1"/>
        <v>3.3333333333333335</v>
      </c>
      <c r="P58" s="68"/>
      <c r="Q58" s="51"/>
      <c r="R58" s="51"/>
      <c r="S58" s="68"/>
      <c r="T58" s="51"/>
      <c r="U58" s="51"/>
      <c r="V58" s="9" t="s">
        <v>68</v>
      </c>
      <c r="W58" s="9" t="s">
        <v>63</v>
      </c>
      <c r="X58" s="9" t="s">
        <v>307</v>
      </c>
      <c r="Y58" s="43" t="s">
        <v>741</v>
      </c>
      <c r="Z58" s="9" t="s">
        <v>299</v>
      </c>
      <c r="AA58" s="9" t="s">
        <v>299</v>
      </c>
      <c r="AB58" s="9" t="s">
        <v>189</v>
      </c>
      <c r="AC58" s="9" t="s">
        <v>278</v>
      </c>
      <c r="AD58" s="8" t="s">
        <v>117</v>
      </c>
      <c r="AE58" s="39"/>
      <c r="AF58" s="8"/>
    </row>
    <row r="59" spans="1:32" ht="51">
      <c r="A59" s="16">
        <v>50</v>
      </c>
      <c r="B59" s="11" t="s">
        <v>189</v>
      </c>
      <c r="C59" s="11" t="s">
        <v>188</v>
      </c>
      <c r="D59" s="22" t="s">
        <v>637</v>
      </c>
      <c r="E59" s="43" t="s">
        <v>639</v>
      </c>
      <c r="F59" s="11" t="s">
        <v>81</v>
      </c>
      <c r="G59" s="138" t="s">
        <v>641</v>
      </c>
      <c r="H59" s="138" t="s">
        <v>642</v>
      </c>
      <c r="I59" s="9" t="s">
        <v>190</v>
      </c>
      <c r="J59" s="68">
        <v>92000000</v>
      </c>
      <c r="K59" s="58">
        <v>92000000</v>
      </c>
      <c r="L59" s="58">
        <v>5361482173.022</v>
      </c>
      <c r="M59" s="58">
        <v>44042217</v>
      </c>
      <c r="N59" s="51">
        <v>0</v>
      </c>
      <c r="O59" s="51">
        <f t="shared" si="1"/>
        <v>0</v>
      </c>
      <c r="P59" s="68">
        <f>R59-Q59</f>
        <v>1130000</v>
      </c>
      <c r="Q59" s="68"/>
      <c r="R59" s="68">
        <v>1130000</v>
      </c>
      <c r="S59" s="68">
        <f>U59-T59</f>
        <v>176732052.308</v>
      </c>
      <c r="T59" s="68"/>
      <c r="U59" s="68">
        <v>176732052.308</v>
      </c>
      <c r="V59" s="9" t="s">
        <v>68</v>
      </c>
      <c r="W59" s="9" t="s">
        <v>63</v>
      </c>
      <c r="X59" s="9" t="s">
        <v>307</v>
      </c>
      <c r="Y59" s="9" t="s">
        <v>740</v>
      </c>
      <c r="Z59" s="9"/>
      <c r="AA59" s="9" t="s">
        <v>301</v>
      </c>
      <c r="AB59" s="9" t="s">
        <v>189</v>
      </c>
      <c r="AC59" s="9" t="s">
        <v>278</v>
      </c>
      <c r="AD59" s="8" t="s">
        <v>117</v>
      </c>
      <c r="AE59" s="39"/>
      <c r="AF59" s="8"/>
    </row>
    <row r="60" spans="1:32" ht="54">
      <c r="A60" s="16">
        <v>51</v>
      </c>
      <c r="B60" s="10" t="s">
        <v>189</v>
      </c>
      <c r="C60" s="11" t="s">
        <v>188</v>
      </c>
      <c r="D60" s="22" t="s">
        <v>512</v>
      </c>
      <c r="E60" s="43" t="s">
        <v>555</v>
      </c>
      <c r="F60" s="11" t="s">
        <v>81</v>
      </c>
      <c r="G60" s="37" t="s">
        <v>503</v>
      </c>
      <c r="H60" s="37" t="s">
        <v>816</v>
      </c>
      <c r="I60" s="9" t="s">
        <v>190</v>
      </c>
      <c r="J60" s="58">
        <v>34000000</v>
      </c>
      <c r="K60" s="58">
        <v>34000000</v>
      </c>
      <c r="L60" s="58">
        <v>2683908937.254</v>
      </c>
      <c r="M60" s="58">
        <v>22047131</v>
      </c>
      <c r="N60" s="51"/>
      <c r="O60" s="51">
        <f t="shared" si="1"/>
        <v>0</v>
      </c>
      <c r="P60" s="68">
        <v>7740000</v>
      </c>
      <c r="Q60" s="68"/>
      <c r="R60" s="68">
        <v>7740000</v>
      </c>
      <c r="S60" s="389">
        <v>1229842612.181</v>
      </c>
      <c r="T60" s="68"/>
      <c r="U60" s="389">
        <v>1229842612.181</v>
      </c>
      <c r="V60" s="9" t="s">
        <v>68</v>
      </c>
      <c r="W60" s="9" t="s">
        <v>63</v>
      </c>
      <c r="X60" s="9" t="s">
        <v>307</v>
      </c>
      <c r="Y60" s="43" t="s">
        <v>740</v>
      </c>
      <c r="Z60" s="9" t="s">
        <v>301</v>
      </c>
      <c r="AA60" s="9" t="s">
        <v>301</v>
      </c>
      <c r="AB60" s="9" t="s">
        <v>189</v>
      </c>
      <c r="AC60" s="9" t="s">
        <v>278</v>
      </c>
      <c r="AD60" s="8" t="s">
        <v>117</v>
      </c>
      <c r="AE60" s="39"/>
      <c r="AF60" s="8"/>
    </row>
    <row r="61" spans="1:32" ht="54">
      <c r="A61" s="16">
        <v>52</v>
      </c>
      <c r="B61" s="10" t="s">
        <v>189</v>
      </c>
      <c r="C61" s="11" t="s">
        <v>191</v>
      </c>
      <c r="D61" s="22">
        <v>3378</v>
      </c>
      <c r="E61" s="43" t="s">
        <v>751</v>
      </c>
      <c r="F61" s="11" t="s">
        <v>81</v>
      </c>
      <c r="G61" s="138" t="s">
        <v>650</v>
      </c>
      <c r="H61" s="138" t="s">
        <v>155</v>
      </c>
      <c r="I61" s="225" t="s">
        <v>190</v>
      </c>
      <c r="J61" s="57">
        <v>196.9</v>
      </c>
      <c r="K61" s="58">
        <v>196900000</v>
      </c>
      <c r="L61" s="58">
        <v>20639566391.504</v>
      </c>
      <c r="M61" s="58">
        <v>169544956.5</v>
      </c>
      <c r="N61" s="51">
        <v>7500</v>
      </c>
      <c r="O61" s="51">
        <f t="shared" si="1"/>
        <v>50</v>
      </c>
      <c r="P61" s="68"/>
      <c r="Q61" s="68">
        <v>118497.65</v>
      </c>
      <c r="R61" s="68">
        <v>118497.65</v>
      </c>
      <c r="S61" s="68"/>
      <c r="T61" s="68">
        <v>18583406.649</v>
      </c>
      <c r="U61" s="68">
        <v>18583406.649</v>
      </c>
      <c r="V61" s="9" t="s">
        <v>68</v>
      </c>
      <c r="W61" s="9" t="s">
        <v>63</v>
      </c>
      <c r="X61" s="9" t="s">
        <v>307</v>
      </c>
      <c r="Y61" s="9" t="s">
        <v>740</v>
      </c>
      <c r="Z61" s="9"/>
      <c r="AA61" s="9" t="s">
        <v>301</v>
      </c>
      <c r="AB61" s="9" t="s">
        <v>189</v>
      </c>
      <c r="AC61" s="9" t="s">
        <v>278</v>
      </c>
      <c r="AD61" s="8" t="s">
        <v>117</v>
      </c>
      <c r="AE61" s="39"/>
      <c r="AF61" s="8"/>
    </row>
    <row r="62" spans="1:32" ht="38.25">
      <c r="A62" s="16">
        <v>53</v>
      </c>
      <c r="B62" s="10" t="s">
        <v>189</v>
      </c>
      <c r="C62" s="11" t="s">
        <v>191</v>
      </c>
      <c r="D62" s="22" t="s">
        <v>651</v>
      </c>
      <c r="E62" s="43" t="s">
        <v>655</v>
      </c>
      <c r="F62" s="8" t="s">
        <v>40</v>
      </c>
      <c r="G62" s="138" t="s">
        <v>652</v>
      </c>
      <c r="H62" s="138" t="s">
        <v>653</v>
      </c>
      <c r="I62" s="225" t="s">
        <v>195</v>
      </c>
      <c r="J62" s="57">
        <v>7.2</v>
      </c>
      <c r="K62" s="68">
        <v>10008124.856114082</v>
      </c>
      <c r="L62" s="58">
        <v>1121167284.518</v>
      </c>
      <c r="M62" s="58">
        <v>9209895.929</v>
      </c>
      <c r="N62" s="51"/>
      <c r="O62" s="51">
        <f t="shared" si="1"/>
        <v>0</v>
      </c>
      <c r="P62" s="68">
        <f>R62-Q62</f>
        <v>134711.128</v>
      </c>
      <c r="Q62" s="68"/>
      <c r="R62" s="68">
        <v>134711.128</v>
      </c>
      <c r="S62" s="68">
        <f>U62-T62</f>
        <v>21598623.926</v>
      </c>
      <c r="T62" s="68"/>
      <c r="U62" s="230">
        <v>21598623.926</v>
      </c>
      <c r="V62" s="9" t="s">
        <v>68</v>
      </c>
      <c r="W62" s="9" t="s">
        <v>63</v>
      </c>
      <c r="X62" s="9" t="s">
        <v>311</v>
      </c>
      <c r="Y62" s="43" t="s">
        <v>743</v>
      </c>
      <c r="Z62" s="9"/>
      <c r="AA62" s="9" t="s">
        <v>301</v>
      </c>
      <c r="AB62" s="9" t="s">
        <v>189</v>
      </c>
      <c r="AC62" s="9" t="s">
        <v>278</v>
      </c>
      <c r="AD62" s="8" t="s">
        <v>117</v>
      </c>
      <c r="AE62" s="39"/>
      <c r="AF62" s="8"/>
    </row>
    <row r="63" spans="1:32" ht="51">
      <c r="A63" s="16">
        <v>54</v>
      </c>
      <c r="B63" s="10" t="s">
        <v>189</v>
      </c>
      <c r="C63" s="11" t="s">
        <v>191</v>
      </c>
      <c r="D63" s="22">
        <v>3574</v>
      </c>
      <c r="E63" s="43" t="s">
        <v>658</v>
      </c>
      <c r="F63" s="11" t="s">
        <v>81</v>
      </c>
      <c r="G63" s="138" t="s">
        <v>656</v>
      </c>
      <c r="H63" s="138" t="s">
        <v>657</v>
      </c>
      <c r="I63" s="225" t="s">
        <v>190</v>
      </c>
      <c r="J63" s="57">
        <v>180</v>
      </c>
      <c r="K63" s="58">
        <v>180000000</v>
      </c>
      <c r="L63" s="58">
        <v>21912311797.2</v>
      </c>
      <c r="M63" s="58">
        <v>180000000</v>
      </c>
      <c r="N63" s="51"/>
      <c r="O63" s="51">
        <f t="shared" si="1"/>
        <v>0</v>
      </c>
      <c r="P63" s="68">
        <f>R63-Q63</f>
        <v>165083.59</v>
      </c>
      <c r="Q63" s="68"/>
      <c r="R63" s="68">
        <v>165083.59</v>
      </c>
      <c r="S63" s="68">
        <f>U63-T63</f>
        <v>26528913.123</v>
      </c>
      <c r="T63" s="68"/>
      <c r="U63" s="389">
        <v>26528913.123</v>
      </c>
      <c r="V63" s="9" t="s">
        <v>68</v>
      </c>
      <c r="W63" s="9" t="s">
        <v>63</v>
      </c>
      <c r="X63" s="9" t="s">
        <v>307</v>
      </c>
      <c r="Y63" s="9" t="s">
        <v>740</v>
      </c>
      <c r="Z63" s="9"/>
      <c r="AA63" s="9" t="s">
        <v>301</v>
      </c>
      <c r="AB63" s="9" t="s">
        <v>189</v>
      </c>
      <c r="AC63" s="9" t="s">
        <v>278</v>
      </c>
      <c r="AD63" s="8" t="s">
        <v>117</v>
      </c>
      <c r="AE63" s="39"/>
      <c r="AF63" s="8"/>
    </row>
    <row r="64" spans="1:32" ht="38.25">
      <c r="A64" s="16">
        <v>55</v>
      </c>
      <c r="B64" s="10" t="s">
        <v>189</v>
      </c>
      <c r="C64" s="11" t="s">
        <v>191</v>
      </c>
      <c r="D64" s="22" t="s">
        <v>682</v>
      </c>
      <c r="E64" s="43" t="s">
        <v>684</v>
      </c>
      <c r="F64" s="11" t="s">
        <v>198</v>
      </c>
      <c r="G64" s="138" t="s">
        <v>685</v>
      </c>
      <c r="H64" s="138" t="s">
        <v>686</v>
      </c>
      <c r="I64" s="225" t="s">
        <v>190</v>
      </c>
      <c r="J64" s="68">
        <v>274630000</v>
      </c>
      <c r="K64" s="58">
        <v>274630000</v>
      </c>
      <c r="L64" s="58">
        <v>33432101049.25</v>
      </c>
      <c r="M64" s="58">
        <v>274630000</v>
      </c>
      <c r="N64" s="51">
        <v>2000</v>
      </c>
      <c r="O64" s="51">
        <f t="shared" si="1"/>
        <v>13.333333333333334</v>
      </c>
      <c r="P64" s="68">
        <f>R64-Q64</f>
        <v>577095.37</v>
      </c>
      <c r="Q64" s="68"/>
      <c r="R64" s="68">
        <v>577095.37</v>
      </c>
      <c r="S64" s="68">
        <f>U64-T64</f>
        <v>92526900.154</v>
      </c>
      <c r="T64" s="68"/>
      <c r="U64" s="68">
        <v>92526900.154</v>
      </c>
      <c r="V64" s="9" t="s">
        <v>68</v>
      </c>
      <c r="W64" s="9" t="s">
        <v>63</v>
      </c>
      <c r="X64" s="9" t="s">
        <v>307</v>
      </c>
      <c r="Y64" s="9" t="s">
        <v>738</v>
      </c>
      <c r="Z64" s="9"/>
      <c r="AA64" s="9" t="s">
        <v>299</v>
      </c>
      <c r="AB64" s="9" t="s">
        <v>189</v>
      </c>
      <c r="AC64" s="9" t="s">
        <v>278</v>
      </c>
      <c r="AD64" s="8" t="s">
        <v>117</v>
      </c>
      <c r="AE64" s="39"/>
      <c r="AF64" s="8"/>
    </row>
    <row r="65" spans="1:32" ht="54">
      <c r="A65" s="16">
        <v>56</v>
      </c>
      <c r="B65" s="10" t="s">
        <v>189</v>
      </c>
      <c r="C65" s="11" t="s">
        <v>191</v>
      </c>
      <c r="D65" s="22" t="s">
        <v>683</v>
      </c>
      <c r="E65" s="43" t="s">
        <v>953</v>
      </c>
      <c r="F65" s="11" t="s">
        <v>198</v>
      </c>
      <c r="G65" s="138" t="s">
        <v>685</v>
      </c>
      <c r="H65" s="138" t="s">
        <v>490</v>
      </c>
      <c r="I65" s="225" t="s">
        <v>190</v>
      </c>
      <c r="J65" s="68">
        <v>100000000</v>
      </c>
      <c r="K65" s="223"/>
      <c r="L65" s="223"/>
      <c r="M65" s="223"/>
      <c r="N65" s="51">
        <v>500</v>
      </c>
      <c r="O65" s="51">
        <f t="shared" si="1"/>
        <v>3.3333333333333335</v>
      </c>
      <c r="P65" s="68"/>
      <c r="Q65" s="51"/>
      <c r="R65" s="51"/>
      <c r="S65" s="68"/>
      <c r="T65" s="51"/>
      <c r="U65" s="51"/>
      <c r="V65" s="9" t="s">
        <v>68</v>
      </c>
      <c r="W65" s="9" t="s">
        <v>63</v>
      </c>
      <c r="X65" s="9" t="s">
        <v>307</v>
      </c>
      <c r="Y65" s="43" t="s">
        <v>741</v>
      </c>
      <c r="Z65" s="9"/>
      <c r="AA65" s="9" t="s">
        <v>299</v>
      </c>
      <c r="AB65" s="9" t="s">
        <v>189</v>
      </c>
      <c r="AC65" s="9" t="s">
        <v>278</v>
      </c>
      <c r="AD65" s="8" t="s">
        <v>117</v>
      </c>
      <c r="AE65" s="39"/>
      <c r="AF65" s="8"/>
    </row>
    <row r="66" spans="1:32" ht="40.5">
      <c r="A66" s="16">
        <v>57</v>
      </c>
      <c r="B66" s="10" t="s">
        <v>189</v>
      </c>
      <c r="C66" s="11" t="s">
        <v>191</v>
      </c>
      <c r="D66" s="22">
        <v>3328</v>
      </c>
      <c r="E66" s="43" t="s">
        <v>976</v>
      </c>
      <c r="F66" s="8" t="s">
        <v>40</v>
      </c>
      <c r="G66" s="198" t="s">
        <v>821</v>
      </c>
      <c r="H66" s="198" t="s">
        <v>328</v>
      </c>
      <c r="I66" s="225" t="s">
        <v>190</v>
      </c>
      <c r="J66" s="58">
        <v>380000000</v>
      </c>
      <c r="K66" s="58">
        <v>380000000</v>
      </c>
      <c r="L66" s="58">
        <v>46172695620.127</v>
      </c>
      <c r="M66" s="58">
        <v>379288378.54</v>
      </c>
      <c r="N66" s="51">
        <v>2500</v>
      </c>
      <c r="O66" s="51">
        <f t="shared" si="1"/>
        <v>16.666666666666668</v>
      </c>
      <c r="P66" s="68"/>
      <c r="Q66" s="51"/>
      <c r="R66" s="51"/>
      <c r="S66" s="68"/>
      <c r="T66" s="51"/>
      <c r="U66" s="51"/>
      <c r="V66" s="9" t="s">
        <v>68</v>
      </c>
      <c r="W66" s="9" t="s">
        <v>63</v>
      </c>
      <c r="X66" s="9" t="s">
        <v>307</v>
      </c>
      <c r="Y66" s="43" t="s">
        <v>743</v>
      </c>
      <c r="Z66" s="9"/>
      <c r="AA66" s="9" t="s">
        <v>301</v>
      </c>
      <c r="AB66" s="9" t="s">
        <v>189</v>
      </c>
      <c r="AC66" s="9" t="s">
        <v>278</v>
      </c>
      <c r="AD66" s="8" t="s">
        <v>117</v>
      </c>
      <c r="AE66" s="39"/>
      <c r="AF66" s="8"/>
    </row>
    <row r="67" spans="1:32" ht="40.5">
      <c r="A67" s="16">
        <v>58</v>
      </c>
      <c r="B67" s="10" t="s">
        <v>189</v>
      </c>
      <c r="C67" s="11" t="s">
        <v>191</v>
      </c>
      <c r="D67" s="22">
        <v>3329</v>
      </c>
      <c r="E67" s="43" t="s">
        <v>975</v>
      </c>
      <c r="F67" s="8" t="s">
        <v>40</v>
      </c>
      <c r="G67" s="198" t="s">
        <v>821</v>
      </c>
      <c r="H67" s="198" t="s">
        <v>686</v>
      </c>
      <c r="I67" s="264" t="s">
        <v>195</v>
      </c>
      <c r="J67" s="58">
        <v>14208000</v>
      </c>
      <c r="K67" s="68">
        <v>19760344.35181613</v>
      </c>
      <c r="L67" s="58">
        <v>2432820087.463</v>
      </c>
      <c r="M67" s="58">
        <v>19984546.578</v>
      </c>
      <c r="N67" s="51">
        <v>990</v>
      </c>
      <c r="O67" s="51">
        <f t="shared" si="1"/>
        <v>6.6</v>
      </c>
      <c r="P67" s="68"/>
      <c r="Q67" s="51"/>
      <c r="R67" s="51"/>
      <c r="S67" s="68"/>
      <c r="T67" s="51"/>
      <c r="U67" s="51"/>
      <c r="V67" s="9" t="s">
        <v>68</v>
      </c>
      <c r="W67" s="9" t="s">
        <v>63</v>
      </c>
      <c r="X67" s="9" t="s">
        <v>307</v>
      </c>
      <c r="Y67" s="43" t="s">
        <v>743</v>
      </c>
      <c r="Z67" s="9"/>
      <c r="AA67" s="9" t="s">
        <v>301</v>
      </c>
      <c r="AB67" s="9" t="s">
        <v>189</v>
      </c>
      <c r="AC67" s="9" t="s">
        <v>278</v>
      </c>
      <c r="AD67" s="8" t="s">
        <v>117</v>
      </c>
      <c r="AE67" s="39"/>
      <c r="AF67" s="8"/>
    </row>
    <row r="68" spans="1:32" ht="38.25">
      <c r="A68" s="16">
        <v>59</v>
      </c>
      <c r="B68" s="10" t="s">
        <v>189</v>
      </c>
      <c r="C68" s="11" t="s">
        <v>191</v>
      </c>
      <c r="D68" s="22">
        <v>3395</v>
      </c>
      <c r="E68" s="43" t="s">
        <v>963</v>
      </c>
      <c r="F68" s="11" t="s">
        <v>81</v>
      </c>
      <c r="G68" s="198" t="s">
        <v>643</v>
      </c>
      <c r="H68" s="198" t="s">
        <v>348</v>
      </c>
      <c r="I68" s="225" t="s">
        <v>190</v>
      </c>
      <c r="J68" s="58">
        <v>100000000</v>
      </c>
      <c r="K68" s="58">
        <v>100000000</v>
      </c>
      <c r="L68" s="58">
        <v>8043152163.82</v>
      </c>
      <c r="M68" s="58">
        <v>66070956.04</v>
      </c>
      <c r="N68" s="51">
        <v>4000</v>
      </c>
      <c r="O68" s="51">
        <f t="shared" si="1"/>
        <v>26.666666666666668</v>
      </c>
      <c r="P68" s="68">
        <f>R68-Q68</f>
        <v>814701.8899999999</v>
      </c>
      <c r="Q68" s="68">
        <v>919664.77</v>
      </c>
      <c r="R68" s="68">
        <v>1734366.66</v>
      </c>
      <c r="S68" s="68">
        <f>U68-T68</f>
        <v>128739988.227</v>
      </c>
      <c r="T68" s="68">
        <v>143670184.959</v>
      </c>
      <c r="U68" s="68">
        <v>272410173.186</v>
      </c>
      <c r="V68" s="9" t="s">
        <v>68</v>
      </c>
      <c r="W68" s="9" t="s">
        <v>63</v>
      </c>
      <c r="X68" s="9" t="s">
        <v>307</v>
      </c>
      <c r="Y68" s="43" t="s">
        <v>743</v>
      </c>
      <c r="Z68" s="9"/>
      <c r="AA68" s="9" t="s">
        <v>301</v>
      </c>
      <c r="AB68" s="9" t="s">
        <v>189</v>
      </c>
      <c r="AC68" s="9" t="s">
        <v>278</v>
      </c>
      <c r="AD68" s="8" t="s">
        <v>117</v>
      </c>
      <c r="AE68" s="39"/>
      <c r="AF68" s="8"/>
    </row>
    <row r="69" spans="1:32" ht="51">
      <c r="A69" s="16">
        <v>60</v>
      </c>
      <c r="B69" s="10" t="s">
        <v>189</v>
      </c>
      <c r="C69" s="11" t="s">
        <v>191</v>
      </c>
      <c r="D69" s="22">
        <v>3602</v>
      </c>
      <c r="E69" s="43" t="s">
        <v>718</v>
      </c>
      <c r="F69" s="11" t="s">
        <v>256</v>
      </c>
      <c r="G69" s="198" t="s">
        <v>822</v>
      </c>
      <c r="H69" s="198" t="s">
        <v>490</v>
      </c>
      <c r="I69" s="225" t="s">
        <v>190</v>
      </c>
      <c r="J69" s="58">
        <v>18500000</v>
      </c>
      <c r="K69" s="58">
        <v>18500000</v>
      </c>
      <c r="L69" s="58">
        <v>2252098712.49</v>
      </c>
      <c r="M69" s="58">
        <v>18500000</v>
      </c>
      <c r="N69" s="51"/>
      <c r="O69" s="51">
        <f t="shared" si="1"/>
        <v>0</v>
      </c>
      <c r="P69" s="68">
        <f>R69-Q69</f>
        <v>124531</v>
      </c>
      <c r="Q69" s="68"/>
      <c r="R69" s="68">
        <v>124531</v>
      </c>
      <c r="S69" s="68">
        <f>U69-T69</f>
        <v>20012116.771</v>
      </c>
      <c r="T69" s="68"/>
      <c r="U69" s="389">
        <v>20012116.771</v>
      </c>
      <c r="V69" s="9" t="s">
        <v>68</v>
      </c>
      <c r="W69" s="9" t="s">
        <v>63</v>
      </c>
      <c r="X69" s="9" t="s">
        <v>307</v>
      </c>
      <c r="Y69" s="9" t="s">
        <v>740</v>
      </c>
      <c r="Z69" s="9"/>
      <c r="AA69" s="9" t="s">
        <v>299</v>
      </c>
      <c r="AB69" s="9" t="s">
        <v>189</v>
      </c>
      <c r="AC69" s="9" t="s">
        <v>278</v>
      </c>
      <c r="AD69" s="8" t="s">
        <v>117</v>
      </c>
      <c r="AE69" s="39"/>
      <c r="AF69" s="8"/>
    </row>
    <row r="70" spans="1:32" ht="38.25">
      <c r="A70" s="16">
        <v>61</v>
      </c>
      <c r="B70" s="10" t="s">
        <v>189</v>
      </c>
      <c r="C70" s="11" t="s">
        <v>191</v>
      </c>
      <c r="D70" s="22">
        <v>3756</v>
      </c>
      <c r="E70" s="43" t="s">
        <v>857</v>
      </c>
      <c r="F70" s="11" t="s">
        <v>256</v>
      </c>
      <c r="G70" s="198"/>
      <c r="H70" s="198"/>
      <c r="I70" s="225" t="s">
        <v>190</v>
      </c>
      <c r="J70" s="58">
        <v>75</v>
      </c>
      <c r="K70" s="58"/>
      <c r="L70" s="58"/>
      <c r="M70" s="58"/>
      <c r="N70" s="51">
        <v>3400</v>
      </c>
      <c r="O70" s="51">
        <f t="shared" si="1"/>
        <v>22.666666666666668</v>
      </c>
      <c r="P70" s="68"/>
      <c r="Q70" s="389">
        <v>1955064.11</v>
      </c>
      <c r="R70" s="389">
        <v>1955064.11</v>
      </c>
      <c r="S70" s="68"/>
      <c r="T70" s="389">
        <v>305356772.63</v>
      </c>
      <c r="U70" s="389">
        <v>305356772.63</v>
      </c>
      <c r="V70" s="9" t="s">
        <v>68</v>
      </c>
      <c r="W70" s="9" t="s">
        <v>63</v>
      </c>
      <c r="X70" s="9" t="s">
        <v>307</v>
      </c>
      <c r="Y70" s="9"/>
      <c r="Z70" s="9"/>
      <c r="AA70" s="9" t="s">
        <v>299</v>
      </c>
      <c r="AB70" s="9" t="s">
        <v>189</v>
      </c>
      <c r="AC70" s="9" t="s">
        <v>278</v>
      </c>
      <c r="AD70" s="8" t="s">
        <v>117</v>
      </c>
      <c r="AE70" s="39"/>
      <c r="AF70" s="8"/>
    </row>
    <row r="71" spans="1:32" ht="38.25">
      <c r="A71" s="16">
        <v>62</v>
      </c>
      <c r="B71" s="10" t="s">
        <v>189</v>
      </c>
      <c r="C71" s="11" t="s">
        <v>191</v>
      </c>
      <c r="D71" s="22" t="s">
        <v>917</v>
      </c>
      <c r="E71" s="189" t="s">
        <v>920</v>
      </c>
      <c r="F71" s="11" t="s">
        <v>40</v>
      </c>
      <c r="G71" s="198"/>
      <c r="H71" s="198"/>
      <c r="I71" s="264"/>
      <c r="J71" s="58"/>
      <c r="K71" s="68"/>
      <c r="L71" s="58"/>
      <c r="M71" s="58"/>
      <c r="N71" s="51">
        <v>600</v>
      </c>
      <c r="O71" s="51">
        <f t="shared" si="1"/>
        <v>4</v>
      </c>
      <c r="P71" s="68"/>
      <c r="Q71" s="51"/>
      <c r="R71" s="51"/>
      <c r="S71" s="68"/>
      <c r="T71" s="51"/>
      <c r="U71" s="51"/>
      <c r="V71" s="9" t="s">
        <v>68</v>
      </c>
      <c r="W71" s="9" t="s">
        <v>63</v>
      </c>
      <c r="X71" s="9" t="s">
        <v>307</v>
      </c>
      <c r="Y71" s="9"/>
      <c r="Z71" s="9"/>
      <c r="AA71" s="9" t="s">
        <v>301</v>
      </c>
      <c r="AB71" s="9" t="s">
        <v>189</v>
      </c>
      <c r="AC71" s="9" t="s">
        <v>278</v>
      </c>
      <c r="AD71" s="8" t="s">
        <v>117</v>
      </c>
      <c r="AE71" s="39"/>
      <c r="AF71" s="8"/>
    </row>
    <row r="72" spans="1:32" ht="40.5">
      <c r="A72" s="16">
        <v>63</v>
      </c>
      <c r="B72" s="10" t="s">
        <v>189</v>
      </c>
      <c r="C72" s="11" t="s">
        <v>191</v>
      </c>
      <c r="D72" s="22" t="s">
        <v>918</v>
      </c>
      <c r="E72" s="189" t="s">
        <v>921</v>
      </c>
      <c r="F72" s="11" t="s">
        <v>40</v>
      </c>
      <c r="G72" s="198"/>
      <c r="H72" s="198"/>
      <c r="I72" s="264"/>
      <c r="J72" s="58"/>
      <c r="K72" s="68"/>
      <c r="L72" s="58"/>
      <c r="M72" s="58"/>
      <c r="N72" s="51">
        <v>5</v>
      </c>
      <c r="O72" s="51">
        <f t="shared" si="1"/>
        <v>0.03333333333333333</v>
      </c>
      <c r="P72" s="68"/>
      <c r="Q72" s="51"/>
      <c r="R72" s="51"/>
      <c r="S72" s="68"/>
      <c r="T72" s="51"/>
      <c r="U72" s="51"/>
      <c r="V72" s="9" t="s">
        <v>68</v>
      </c>
      <c r="W72" s="9" t="s">
        <v>63</v>
      </c>
      <c r="X72" s="9" t="s">
        <v>307</v>
      </c>
      <c r="Y72" s="9"/>
      <c r="Z72" s="9"/>
      <c r="AA72" s="9" t="s">
        <v>301</v>
      </c>
      <c r="AB72" s="9" t="s">
        <v>189</v>
      </c>
      <c r="AC72" s="9" t="s">
        <v>278</v>
      </c>
      <c r="AD72" s="8" t="s">
        <v>117</v>
      </c>
      <c r="AE72" s="39"/>
      <c r="AF72" s="8"/>
    </row>
    <row r="73" spans="1:32" ht="38.25">
      <c r="A73" s="16">
        <v>64</v>
      </c>
      <c r="B73" s="10" t="s">
        <v>189</v>
      </c>
      <c r="C73" s="11" t="s">
        <v>191</v>
      </c>
      <c r="D73" s="22" t="s">
        <v>919</v>
      </c>
      <c r="E73" s="189" t="s">
        <v>922</v>
      </c>
      <c r="F73" s="11" t="s">
        <v>40</v>
      </c>
      <c r="G73" s="198"/>
      <c r="H73" s="198"/>
      <c r="I73" s="225" t="s">
        <v>190</v>
      </c>
      <c r="J73" s="56">
        <v>280</v>
      </c>
      <c r="K73" s="58"/>
      <c r="L73" s="58"/>
      <c r="M73" s="58"/>
      <c r="N73" s="51">
        <v>119.7</v>
      </c>
      <c r="O73" s="51">
        <f t="shared" si="1"/>
        <v>0.798</v>
      </c>
      <c r="P73" s="68"/>
      <c r="Q73" s="51"/>
      <c r="R73" s="51"/>
      <c r="S73" s="68"/>
      <c r="T73" s="51"/>
      <c r="U73" s="51"/>
      <c r="V73" s="9" t="s">
        <v>68</v>
      </c>
      <c r="W73" s="9" t="s">
        <v>63</v>
      </c>
      <c r="X73" s="9" t="s">
        <v>307</v>
      </c>
      <c r="Y73" s="9"/>
      <c r="Z73" s="9"/>
      <c r="AA73" s="9" t="s">
        <v>301</v>
      </c>
      <c r="AB73" s="9" t="s">
        <v>189</v>
      </c>
      <c r="AC73" s="9" t="s">
        <v>278</v>
      </c>
      <c r="AD73" s="8" t="s">
        <v>117</v>
      </c>
      <c r="AE73" s="39"/>
      <c r="AF73" s="8"/>
    </row>
    <row r="74" spans="1:32" ht="38.25">
      <c r="A74" s="16">
        <v>65</v>
      </c>
      <c r="B74" s="10" t="s">
        <v>189</v>
      </c>
      <c r="C74" s="11" t="s">
        <v>191</v>
      </c>
      <c r="D74" s="22" t="s">
        <v>924</v>
      </c>
      <c r="E74" s="189" t="s">
        <v>923</v>
      </c>
      <c r="F74" s="11" t="s">
        <v>40</v>
      </c>
      <c r="G74" s="198"/>
      <c r="H74" s="198"/>
      <c r="I74" s="225"/>
      <c r="J74" s="56"/>
      <c r="K74" s="58"/>
      <c r="L74" s="58"/>
      <c r="M74" s="58"/>
      <c r="N74" s="51">
        <v>164.5</v>
      </c>
      <c r="O74" s="51">
        <f t="shared" si="1"/>
        <v>1.0966666666666667</v>
      </c>
      <c r="P74" s="68"/>
      <c r="Q74" s="51"/>
      <c r="R74" s="51"/>
      <c r="S74" s="68"/>
      <c r="T74" s="51"/>
      <c r="U74" s="51"/>
      <c r="V74" s="9" t="s">
        <v>68</v>
      </c>
      <c r="W74" s="9" t="s">
        <v>63</v>
      </c>
      <c r="X74" s="9" t="s">
        <v>307</v>
      </c>
      <c r="Y74" s="9"/>
      <c r="Z74" s="9"/>
      <c r="AA74" s="9" t="s">
        <v>301</v>
      </c>
      <c r="AB74" s="9" t="s">
        <v>189</v>
      </c>
      <c r="AC74" s="9" t="s">
        <v>278</v>
      </c>
      <c r="AD74" s="8" t="s">
        <v>117</v>
      </c>
      <c r="AE74" s="39"/>
      <c r="AF74" s="8"/>
    </row>
    <row r="75" spans="1:32" ht="38.25">
      <c r="A75" s="16">
        <v>66</v>
      </c>
      <c r="B75" s="10" t="s">
        <v>189</v>
      </c>
      <c r="C75" s="11" t="s">
        <v>191</v>
      </c>
      <c r="D75" s="22" t="s">
        <v>925</v>
      </c>
      <c r="E75" s="189" t="s">
        <v>926</v>
      </c>
      <c r="F75" s="11" t="s">
        <v>40</v>
      </c>
      <c r="G75" s="198"/>
      <c r="H75" s="198"/>
      <c r="I75" s="225"/>
      <c r="J75" s="56"/>
      <c r="K75" s="58"/>
      <c r="L75" s="58"/>
      <c r="M75" s="58"/>
      <c r="N75" s="51">
        <v>10</v>
      </c>
      <c r="O75" s="51">
        <f t="shared" si="1"/>
        <v>0.06666666666666667</v>
      </c>
      <c r="P75" s="68"/>
      <c r="Q75" s="51"/>
      <c r="R75" s="51"/>
      <c r="S75" s="68"/>
      <c r="T75" s="51"/>
      <c r="U75" s="51"/>
      <c r="V75" s="9" t="s">
        <v>68</v>
      </c>
      <c r="W75" s="9" t="s">
        <v>63</v>
      </c>
      <c r="X75" s="9" t="s">
        <v>307</v>
      </c>
      <c r="Y75" s="9"/>
      <c r="Z75" s="9"/>
      <c r="AA75" s="9" t="s">
        <v>301</v>
      </c>
      <c r="AB75" s="9" t="s">
        <v>189</v>
      </c>
      <c r="AC75" s="9" t="s">
        <v>278</v>
      </c>
      <c r="AD75" s="8" t="s">
        <v>117</v>
      </c>
      <c r="AE75" s="39"/>
      <c r="AF75" s="8"/>
    </row>
    <row r="76" spans="1:32" ht="51">
      <c r="A76" s="16">
        <v>67</v>
      </c>
      <c r="B76" s="10" t="s">
        <v>189</v>
      </c>
      <c r="C76" s="11" t="s">
        <v>191</v>
      </c>
      <c r="D76" s="42"/>
      <c r="E76" s="43" t="s">
        <v>612</v>
      </c>
      <c r="F76" s="11" t="s">
        <v>81</v>
      </c>
      <c r="G76" s="37"/>
      <c r="H76" s="37"/>
      <c r="I76" s="9"/>
      <c r="J76" s="64"/>
      <c r="K76" s="64"/>
      <c r="L76" s="64"/>
      <c r="M76" s="64"/>
      <c r="N76" s="51">
        <v>500</v>
      </c>
      <c r="O76" s="51">
        <f>N76/150</f>
        <v>3.3333333333333335</v>
      </c>
      <c r="P76" s="68"/>
      <c r="Q76" s="51"/>
      <c r="R76" s="51"/>
      <c r="S76" s="68"/>
      <c r="T76" s="51"/>
      <c r="U76" s="51"/>
      <c r="V76" s="9" t="s">
        <v>68</v>
      </c>
      <c r="W76" s="9" t="s">
        <v>63</v>
      </c>
      <c r="X76" s="9" t="s">
        <v>307</v>
      </c>
      <c r="Y76" s="9" t="s">
        <v>740</v>
      </c>
      <c r="Z76" s="9" t="s">
        <v>301</v>
      </c>
      <c r="AA76" s="9" t="s">
        <v>301</v>
      </c>
      <c r="AB76" s="9" t="s">
        <v>147</v>
      </c>
      <c r="AC76" s="9" t="s">
        <v>278</v>
      </c>
      <c r="AD76" s="8" t="s">
        <v>117</v>
      </c>
      <c r="AE76" s="8"/>
      <c r="AF76" s="8"/>
    </row>
    <row r="77" spans="1:32" ht="38.25">
      <c r="A77" s="16">
        <v>68</v>
      </c>
      <c r="B77" s="10" t="s">
        <v>373</v>
      </c>
      <c r="C77" s="11" t="s">
        <v>191</v>
      </c>
      <c r="D77" s="22"/>
      <c r="E77" s="8" t="s">
        <v>418</v>
      </c>
      <c r="F77" s="11" t="s">
        <v>212</v>
      </c>
      <c r="G77" s="198" t="s">
        <v>715</v>
      </c>
      <c r="H77" s="198" t="s">
        <v>29</v>
      </c>
      <c r="I77" s="225" t="s">
        <v>190</v>
      </c>
      <c r="J77" s="58">
        <v>300000000</v>
      </c>
      <c r="K77" s="58">
        <v>300000000</v>
      </c>
      <c r="L77" s="58">
        <v>36520519662</v>
      </c>
      <c r="M77" s="58">
        <v>300000000</v>
      </c>
      <c r="N77" s="51">
        <v>750</v>
      </c>
      <c r="O77" s="51">
        <f t="shared" si="1"/>
        <v>5</v>
      </c>
      <c r="P77" s="68"/>
      <c r="Q77" s="51"/>
      <c r="R77" s="51"/>
      <c r="S77" s="68"/>
      <c r="T77" s="51"/>
      <c r="U77" s="51"/>
      <c r="V77" s="9" t="s">
        <v>68</v>
      </c>
      <c r="W77" s="9" t="s">
        <v>63</v>
      </c>
      <c r="X77" s="9" t="s">
        <v>307</v>
      </c>
      <c r="Y77" s="43" t="s">
        <v>743</v>
      </c>
      <c r="Z77" s="9" t="s">
        <v>301</v>
      </c>
      <c r="AA77" s="9" t="s">
        <v>301</v>
      </c>
      <c r="AB77" s="9" t="s">
        <v>86</v>
      </c>
      <c r="AC77" s="9" t="s">
        <v>278</v>
      </c>
      <c r="AD77" s="8" t="s">
        <v>117</v>
      </c>
      <c r="AE77" s="39"/>
      <c r="AF77" s="8"/>
    </row>
    <row r="78" spans="1:32" ht="23.25" customHeight="1">
      <c r="A78" s="16">
        <v>69</v>
      </c>
      <c r="B78" s="10" t="s">
        <v>373</v>
      </c>
      <c r="C78" s="11" t="s">
        <v>191</v>
      </c>
      <c r="D78" s="22" t="s">
        <v>433</v>
      </c>
      <c r="E78" s="8" t="s">
        <v>1093</v>
      </c>
      <c r="F78" s="11" t="s">
        <v>81</v>
      </c>
      <c r="G78" s="198" t="s">
        <v>1094</v>
      </c>
      <c r="H78" s="198" t="s">
        <v>143</v>
      </c>
      <c r="I78" s="225" t="s">
        <v>190</v>
      </c>
      <c r="J78" s="58">
        <v>100000000</v>
      </c>
      <c r="K78" s="58"/>
      <c r="L78" s="58"/>
      <c r="M78" s="58"/>
      <c r="N78" s="51"/>
      <c r="O78" s="51"/>
      <c r="P78" s="68"/>
      <c r="Q78" s="230">
        <v>877600.65</v>
      </c>
      <c r="R78" s="230">
        <v>877600.65</v>
      </c>
      <c r="S78" s="68"/>
      <c r="T78" s="230">
        <v>137191259.82</v>
      </c>
      <c r="U78" s="230">
        <v>137191259.82</v>
      </c>
      <c r="V78" s="9" t="s">
        <v>68</v>
      </c>
      <c r="W78" s="9" t="s">
        <v>63</v>
      </c>
      <c r="X78" s="9"/>
      <c r="Y78" s="43"/>
      <c r="Z78" s="9"/>
      <c r="AA78" s="9"/>
      <c r="AB78" s="9"/>
      <c r="AC78" s="9" t="s">
        <v>278</v>
      </c>
      <c r="AD78" s="8" t="s">
        <v>117</v>
      </c>
      <c r="AE78" s="39"/>
      <c r="AF78" s="8"/>
    </row>
    <row r="79" spans="1:32" ht="81">
      <c r="A79" s="16">
        <v>70</v>
      </c>
      <c r="B79" s="8" t="s">
        <v>373</v>
      </c>
      <c r="C79" s="8" t="s">
        <v>191</v>
      </c>
      <c r="D79" s="42" t="s">
        <v>929</v>
      </c>
      <c r="E79" s="8" t="s">
        <v>863</v>
      </c>
      <c r="F79" s="11" t="s">
        <v>198</v>
      </c>
      <c r="G79" s="138" t="s">
        <v>899</v>
      </c>
      <c r="H79" s="138" t="s">
        <v>776</v>
      </c>
      <c r="I79" s="225" t="s">
        <v>190</v>
      </c>
      <c r="J79" s="68">
        <v>700000</v>
      </c>
      <c r="K79" s="58"/>
      <c r="L79" s="58"/>
      <c r="M79" s="58"/>
      <c r="N79" s="51">
        <v>1</v>
      </c>
      <c r="O79" s="51">
        <f t="shared" si="1"/>
        <v>0.006666666666666667</v>
      </c>
      <c r="P79" s="68"/>
      <c r="Q79" s="51"/>
      <c r="R79" s="51"/>
      <c r="S79" s="68"/>
      <c r="T79" s="51"/>
      <c r="U79" s="51"/>
      <c r="V79" s="9" t="s">
        <v>68</v>
      </c>
      <c r="W79" s="9" t="s">
        <v>63</v>
      </c>
      <c r="X79" s="9" t="s">
        <v>307</v>
      </c>
      <c r="Y79" s="43"/>
      <c r="Z79" s="9"/>
      <c r="AA79" s="9" t="s">
        <v>299</v>
      </c>
      <c r="AB79" s="9" t="s">
        <v>86</v>
      </c>
      <c r="AC79" s="9" t="s">
        <v>278</v>
      </c>
      <c r="AD79" s="8" t="s">
        <v>117</v>
      </c>
      <c r="AE79" s="189" t="s">
        <v>864</v>
      </c>
      <c r="AF79" s="8"/>
    </row>
    <row r="80" spans="1:32" ht="38.25">
      <c r="A80" s="16">
        <v>71</v>
      </c>
      <c r="B80" s="10" t="s">
        <v>42</v>
      </c>
      <c r="C80" s="11" t="s">
        <v>191</v>
      </c>
      <c r="D80" s="22"/>
      <c r="E80" s="43" t="s">
        <v>572</v>
      </c>
      <c r="F80" s="8" t="s">
        <v>627</v>
      </c>
      <c r="G80" s="37"/>
      <c r="H80" s="37"/>
      <c r="I80" s="9"/>
      <c r="J80" s="387"/>
      <c r="K80" s="387"/>
      <c r="L80" s="387"/>
      <c r="M80" s="387"/>
      <c r="N80" s="51">
        <v>450000</v>
      </c>
      <c r="O80" s="51">
        <f t="shared" si="1"/>
        <v>3000</v>
      </c>
      <c r="P80" s="68"/>
      <c r="Q80" s="51"/>
      <c r="R80" s="51"/>
      <c r="S80" s="68"/>
      <c r="T80" s="51"/>
      <c r="U80" s="51"/>
      <c r="V80" s="9" t="s">
        <v>42</v>
      </c>
      <c r="W80" s="9" t="s">
        <v>43</v>
      </c>
      <c r="X80" s="9" t="s">
        <v>311</v>
      </c>
      <c r="Y80" s="43" t="s">
        <v>746</v>
      </c>
      <c r="Z80" s="9" t="s">
        <v>300</v>
      </c>
      <c r="AA80" s="9" t="s">
        <v>300</v>
      </c>
      <c r="AB80" s="9" t="s">
        <v>42</v>
      </c>
      <c r="AC80" s="9" t="s">
        <v>42</v>
      </c>
      <c r="AD80" s="8" t="s">
        <v>117</v>
      </c>
      <c r="AE80" s="8"/>
      <c r="AF80" s="8"/>
    </row>
    <row r="81" spans="1:32" ht="24" customHeight="1">
      <c r="A81" s="16">
        <v>72</v>
      </c>
      <c r="B81" s="10" t="s">
        <v>86</v>
      </c>
      <c r="C81" s="10" t="s">
        <v>188</v>
      </c>
      <c r="D81" s="22"/>
      <c r="E81" s="11" t="s">
        <v>280</v>
      </c>
      <c r="F81" s="11" t="s">
        <v>626</v>
      </c>
      <c r="G81" s="37"/>
      <c r="H81" s="37"/>
      <c r="I81" s="9"/>
      <c r="J81" s="40"/>
      <c r="K81" s="57"/>
      <c r="L81" s="57"/>
      <c r="M81" s="57"/>
      <c r="N81" s="51">
        <v>200</v>
      </c>
      <c r="O81" s="51">
        <f t="shared" si="1"/>
        <v>1.3333333333333333</v>
      </c>
      <c r="P81" s="68"/>
      <c r="Q81" s="51"/>
      <c r="R81" s="51"/>
      <c r="S81" s="68"/>
      <c r="T81" s="51"/>
      <c r="U81" s="51"/>
      <c r="V81" s="9" t="s">
        <v>68</v>
      </c>
      <c r="W81" s="9" t="s">
        <v>63</v>
      </c>
      <c r="X81" s="9" t="s">
        <v>307</v>
      </c>
      <c r="Y81" s="9" t="s">
        <v>740</v>
      </c>
      <c r="Z81" s="9" t="s">
        <v>300</v>
      </c>
      <c r="AA81" s="9" t="s">
        <v>300</v>
      </c>
      <c r="AB81" s="9" t="s">
        <v>86</v>
      </c>
      <c r="AC81" s="9" t="s">
        <v>279</v>
      </c>
      <c r="AD81" s="8" t="s">
        <v>117</v>
      </c>
      <c r="AE81" s="8"/>
      <c r="AF81" s="8"/>
    </row>
    <row r="82" spans="1:32" ht="24" customHeight="1">
      <c r="A82" s="16">
        <v>73</v>
      </c>
      <c r="B82" s="10" t="s">
        <v>86</v>
      </c>
      <c r="C82" s="11" t="s">
        <v>188</v>
      </c>
      <c r="D82" s="42"/>
      <c r="E82" s="41" t="s">
        <v>148</v>
      </c>
      <c r="F82" s="11" t="s">
        <v>629</v>
      </c>
      <c r="G82" s="37"/>
      <c r="H82" s="37"/>
      <c r="I82" s="9"/>
      <c r="J82" s="11"/>
      <c r="K82" s="58"/>
      <c r="L82" s="58"/>
      <c r="M82" s="58"/>
      <c r="N82" s="51">
        <v>0</v>
      </c>
      <c r="O82" s="51">
        <f t="shared" si="1"/>
        <v>0</v>
      </c>
      <c r="P82" s="68"/>
      <c r="Q82" s="51"/>
      <c r="R82" s="51"/>
      <c r="S82" s="68"/>
      <c r="T82" s="51"/>
      <c r="U82" s="51"/>
      <c r="V82" s="9" t="s">
        <v>68</v>
      </c>
      <c r="W82" s="9" t="s">
        <v>63</v>
      </c>
      <c r="X82" s="9" t="s">
        <v>307</v>
      </c>
      <c r="Y82" s="43" t="s">
        <v>741</v>
      </c>
      <c r="Z82" s="9" t="s">
        <v>300</v>
      </c>
      <c r="AA82" s="9" t="s">
        <v>300</v>
      </c>
      <c r="AB82" s="9" t="s">
        <v>86</v>
      </c>
      <c r="AC82" s="9" t="s">
        <v>279</v>
      </c>
      <c r="AD82" s="8" t="s">
        <v>117</v>
      </c>
      <c r="AE82" s="8"/>
      <c r="AF82" s="8"/>
    </row>
    <row r="83" spans="1:33" s="8" customFormat="1" ht="31.5" customHeight="1">
      <c r="A83" s="16">
        <v>74</v>
      </c>
      <c r="B83" s="10" t="s">
        <v>86</v>
      </c>
      <c r="C83" s="11" t="s">
        <v>191</v>
      </c>
      <c r="D83" s="42"/>
      <c r="E83" s="43" t="s">
        <v>428</v>
      </c>
      <c r="F83" s="8" t="s">
        <v>627</v>
      </c>
      <c r="G83" s="37"/>
      <c r="H83" s="37"/>
      <c r="I83" s="9"/>
      <c r="J83" s="11"/>
      <c r="K83" s="11"/>
      <c r="L83" s="11"/>
      <c r="M83" s="11"/>
      <c r="N83" s="51">
        <v>200</v>
      </c>
      <c r="O83" s="51">
        <f t="shared" si="1"/>
        <v>1.3333333333333333</v>
      </c>
      <c r="P83" s="68"/>
      <c r="Q83" s="51"/>
      <c r="R83" s="51"/>
      <c r="S83" s="68"/>
      <c r="T83" s="51"/>
      <c r="U83" s="51"/>
      <c r="V83" s="9" t="s">
        <v>68</v>
      </c>
      <c r="W83" s="9" t="s">
        <v>63</v>
      </c>
      <c r="X83" s="9" t="s">
        <v>307</v>
      </c>
      <c r="Y83" s="9" t="s">
        <v>738</v>
      </c>
      <c r="Z83" s="9" t="s">
        <v>300</v>
      </c>
      <c r="AA83" s="9" t="s">
        <v>300</v>
      </c>
      <c r="AB83" s="9" t="s">
        <v>86</v>
      </c>
      <c r="AC83" s="9" t="s">
        <v>279</v>
      </c>
      <c r="AD83" s="8" t="s">
        <v>117</v>
      </c>
      <c r="AG83" s="38"/>
    </row>
    <row r="84" spans="1:32" s="90" customFormat="1" ht="36.75" customHeight="1">
      <c r="A84" s="16">
        <v>75</v>
      </c>
      <c r="B84" s="10" t="s">
        <v>86</v>
      </c>
      <c r="C84" s="11" t="s">
        <v>191</v>
      </c>
      <c r="D84" s="22" t="s">
        <v>272</v>
      </c>
      <c r="E84" s="11" t="s">
        <v>536</v>
      </c>
      <c r="F84" s="11" t="s">
        <v>630</v>
      </c>
      <c r="G84" s="37" t="s">
        <v>273</v>
      </c>
      <c r="H84" s="37" t="s">
        <v>274</v>
      </c>
      <c r="I84" s="9" t="s">
        <v>205</v>
      </c>
      <c r="J84" s="48">
        <v>234</v>
      </c>
      <c r="K84" s="68">
        <v>34019044.00912445</v>
      </c>
      <c r="L84" s="58">
        <v>1087838580.224</v>
      </c>
      <c r="M84" s="58">
        <v>8936115.288</v>
      </c>
      <c r="N84" s="51">
        <v>168.895</v>
      </c>
      <c r="O84" s="51">
        <f t="shared" si="1"/>
        <v>1.1259666666666668</v>
      </c>
      <c r="P84" s="68"/>
      <c r="Q84" s="51"/>
      <c r="R84" s="51"/>
      <c r="S84" s="68"/>
      <c r="T84" s="51"/>
      <c r="U84" s="51"/>
      <c r="V84" s="13" t="s">
        <v>68</v>
      </c>
      <c r="W84" s="9" t="s">
        <v>63</v>
      </c>
      <c r="X84" s="9" t="s">
        <v>307</v>
      </c>
      <c r="Y84" s="9" t="s">
        <v>740</v>
      </c>
      <c r="Z84" s="9" t="s">
        <v>300</v>
      </c>
      <c r="AA84" s="9" t="s">
        <v>300</v>
      </c>
      <c r="AB84" s="9" t="s">
        <v>86</v>
      </c>
      <c r="AC84" s="9" t="s">
        <v>279</v>
      </c>
      <c r="AD84" s="8" t="s">
        <v>117</v>
      </c>
      <c r="AE84" s="8"/>
      <c r="AF84" s="8" t="s">
        <v>313</v>
      </c>
    </row>
    <row r="85" spans="1:32" ht="33.75" customHeight="1">
      <c r="A85" s="16">
        <v>76</v>
      </c>
      <c r="B85" s="10" t="s">
        <v>86</v>
      </c>
      <c r="C85" s="11" t="s">
        <v>191</v>
      </c>
      <c r="D85" s="22"/>
      <c r="E85" s="11" t="s">
        <v>413</v>
      </c>
      <c r="F85" s="11" t="s">
        <v>81</v>
      </c>
      <c r="G85" s="37"/>
      <c r="H85" s="37"/>
      <c r="I85" s="9"/>
      <c r="K85" s="58"/>
      <c r="L85" s="58"/>
      <c r="M85" s="58"/>
      <c r="N85" s="51">
        <v>500</v>
      </c>
      <c r="O85" s="51">
        <f t="shared" si="1"/>
        <v>3.3333333333333335</v>
      </c>
      <c r="P85" s="68"/>
      <c r="Q85" s="51"/>
      <c r="R85" s="51"/>
      <c r="S85" s="68"/>
      <c r="T85" s="51"/>
      <c r="U85" s="51"/>
      <c r="V85" s="13" t="s">
        <v>68</v>
      </c>
      <c r="W85" s="9" t="s">
        <v>63</v>
      </c>
      <c r="X85" s="9" t="s">
        <v>307</v>
      </c>
      <c r="Y85" s="9" t="s">
        <v>740</v>
      </c>
      <c r="Z85" s="9" t="s">
        <v>301</v>
      </c>
      <c r="AA85" s="9" t="s">
        <v>301</v>
      </c>
      <c r="AB85" s="9" t="s">
        <v>86</v>
      </c>
      <c r="AC85" s="9" t="s">
        <v>279</v>
      </c>
      <c r="AD85" s="8" t="s">
        <v>117</v>
      </c>
      <c r="AE85" s="8"/>
      <c r="AF85" s="8"/>
    </row>
    <row r="86" spans="1:32" ht="33.75" customHeight="1">
      <c r="A86" s="16">
        <v>77</v>
      </c>
      <c r="B86" s="44" t="s">
        <v>86</v>
      </c>
      <c r="C86" s="11" t="s">
        <v>191</v>
      </c>
      <c r="D86" s="42" t="s">
        <v>992</v>
      </c>
      <c r="E86" s="43" t="s">
        <v>496</v>
      </c>
      <c r="F86" s="11" t="s">
        <v>81</v>
      </c>
      <c r="G86" s="37" t="s">
        <v>331</v>
      </c>
      <c r="H86" s="37" t="s">
        <v>332</v>
      </c>
      <c r="I86" s="9" t="s">
        <v>190</v>
      </c>
      <c r="J86" s="68">
        <v>164400706.78</v>
      </c>
      <c r="K86" s="68">
        <v>164400706.78</v>
      </c>
      <c r="L86" s="58"/>
      <c r="M86" s="58"/>
      <c r="N86" s="51"/>
      <c r="O86" s="51"/>
      <c r="P86" s="68">
        <f>R86-Q86</f>
        <v>9600097.92</v>
      </c>
      <c r="Q86" s="68">
        <v>3465336.59</v>
      </c>
      <c r="R86" s="68">
        <v>13065434.51</v>
      </c>
      <c r="S86" s="68">
        <f>U86-T86</f>
        <v>1536778082.479</v>
      </c>
      <c r="T86" s="68">
        <v>543451781.76</v>
      </c>
      <c r="U86" s="68">
        <v>2080229864.239</v>
      </c>
      <c r="V86" s="13" t="s">
        <v>68</v>
      </c>
      <c r="W86" s="9" t="s">
        <v>63</v>
      </c>
      <c r="X86" s="9"/>
      <c r="Y86" s="9"/>
      <c r="Z86" s="9"/>
      <c r="AA86" s="9"/>
      <c r="AB86" s="9"/>
      <c r="AC86" s="9" t="s">
        <v>279</v>
      </c>
      <c r="AD86" s="8" t="s">
        <v>117</v>
      </c>
      <c r="AE86" s="8"/>
      <c r="AF86" s="8"/>
    </row>
    <row r="87" spans="1:32" ht="30.75" customHeight="1">
      <c r="A87" s="16">
        <v>78</v>
      </c>
      <c r="B87" s="44" t="s">
        <v>86</v>
      </c>
      <c r="C87" s="11" t="s">
        <v>191</v>
      </c>
      <c r="D87" s="42" t="s">
        <v>495</v>
      </c>
      <c r="E87" s="43" t="s">
        <v>496</v>
      </c>
      <c r="F87" s="8" t="s">
        <v>81</v>
      </c>
      <c r="G87" s="37" t="s">
        <v>331</v>
      </c>
      <c r="H87" s="37" t="s">
        <v>332</v>
      </c>
      <c r="I87" s="9" t="s">
        <v>190</v>
      </c>
      <c r="J87" s="57">
        <v>966.19</v>
      </c>
      <c r="K87" s="58">
        <v>966193365</v>
      </c>
      <c r="L87" s="58">
        <v>64973090042.624</v>
      </c>
      <c r="M87" s="58">
        <v>533725346.55</v>
      </c>
      <c r="N87" s="51">
        <v>23000</v>
      </c>
      <c r="O87" s="51">
        <f t="shared" si="1"/>
        <v>153.33333333333334</v>
      </c>
      <c r="P87" s="68">
        <f>R87-Q87</f>
        <v>67200685.43</v>
      </c>
      <c r="Q87" s="68">
        <v>24257356.11</v>
      </c>
      <c r="R87" s="68">
        <v>91458041.54</v>
      </c>
      <c r="S87" s="68">
        <f>U87-T87</f>
        <v>10757446575.772999</v>
      </c>
      <c r="T87" s="68">
        <v>3804162469.186</v>
      </c>
      <c r="U87" s="68">
        <v>14561609044.959</v>
      </c>
      <c r="V87" s="9" t="s">
        <v>68</v>
      </c>
      <c r="W87" s="9" t="s">
        <v>63</v>
      </c>
      <c r="X87" s="9" t="s">
        <v>307</v>
      </c>
      <c r="Y87" s="9" t="s">
        <v>740</v>
      </c>
      <c r="Z87" s="9" t="s">
        <v>301</v>
      </c>
      <c r="AA87" s="9" t="s">
        <v>301</v>
      </c>
      <c r="AB87" s="9" t="s">
        <v>86</v>
      </c>
      <c r="AC87" s="9" t="s">
        <v>279</v>
      </c>
      <c r="AD87" s="8" t="s">
        <v>117</v>
      </c>
      <c r="AE87" s="8"/>
      <c r="AF87" s="8"/>
    </row>
    <row r="88" spans="1:32" ht="30.75" customHeight="1">
      <c r="A88" s="16">
        <v>79</v>
      </c>
      <c r="B88" s="44" t="s">
        <v>86</v>
      </c>
      <c r="C88" s="11" t="s">
        <v>191</v>
      </c>
      <c r="D88" s="42" t="s">
        <v>1057</v>
      </c>
      <c r="E88" s="43" t="s">
        <v>1058</v>
      </c>
      <c r="F88" s="8" t="s">
        <v>81</v>
      </c>
      <c r="G88" s="138" t="s">
        <v>331</v>
      </c>
      <c r="H88" s="138" t="s">
        <v>332</v>
      </c>
      <c r="I88" s="9" t="s">
        <v>190</v>
      </c>
      <c r="J88" s="57">
        <v>1790.11</v>
      </c>
      <c r="K88" s="58"/>
      <c r="L88" s="58"/>
      <c r="M88" s="58"/>
      <c r="N88" s="51"/>
      <c r="O88" s="51"/>
      <c r="P88" s="68">
        <f>R88-Q88</f>
        <v>59674946.17000001</v>
      </c>
      <c r="Q88" s="68">
        <v>62966697.87</v>
      </c>
      <c r="R88" s="68">
        <v>122641644.04</v>
      </c>
      <c r="S88" s="68">
        <f>U88-T88</f>
        <v>9580811414.690998</v>
      </c>
      <c r="T88" s="68">
        <v>9876323479.319</v>
      </c>
      <c r="U88" s="68">
        <v>19457134894.01</v>
      </c>
      <c r="V88" s="9" t="s">
        <v>68</v>
      </c>
      <c r="W88" s="9" t="s">
        <v>63</v>
      </c>
      <c r="X88" s="9"/>
      <c r="Y88" s="9"/>
      <c r="Z88" s="9"/>
      <c r="AA88" s="9"/>
      <c r="AB88" s="9"/>
      <c r="AC88" s="9" t="s">
        <v>279</v>
      </c>
      <c r="AD88" s="8" t="s">
        <v>117</v>
      </c>
      <c r="AE88" s="8"/>
      <c r="AF88" s="8"/>
    </row>
    <row r="89" spans="1:32" ht="41.25" customHeight="1">
      <c r="A89" s="16">
        <v>80</v>
      </c>
      <c r="B89" s="44" t="s">
        <v>86</v>
      </c>
      <c r="C89" s="11" t="s">
        <v>191</v>
      </c>
      <c r="D89" s="42" t="s">
        <v>330</v>
      </c>
      <c r="E89" s="44" t="s">
        <v>965</v>
      </c>
      <c r="F89" s="8" t="s">
        <v>81</v>
      </c>
      <c r="G89" s="37" t="s">
        <v>331</v>
      </c>
      <c r="H89" s="37" t="s">
        <v>332</v>
      </c>
      <c r="I89" s="308" t="s">
        <v>205</v>
      </c>
      <c r="J89" s="11">
        <v>4800</v>
      </c>
      <c r="K89" s="56">
        <v>696.39</v>
      </c>
      <c r="L89" s="56"/>
      <c r="M89" s="56"/>
      <c r="N89" s="51">
        <v>18000</v>
      </c>
      <c r="O89" s="51">
        <f t="shared" si="1"/>
        <v>120</v>
      </c>
      <c r="P89" s="68"/>
      <c r="Q89" s="51"/>
      <c r="R89" s="51"/>
      <c r="S89" s="68"/>
      <c r="T89" s="51"/>
      <c r="U89" s="51"/>
      <c r="V89" s="9" t="s">
        <v>68</v>
      </c>
      <c r="W89" s="9" t="s">
        <v>63</v>
      </c>
      <c r="X89" s="9" t="s">
        <v>307</v>
      </c>
      <c r="Y89" s="9" t="s">
        <v>740</v>
      </c>
      <c r="Z89" s="9" t="s">
        <v>301</v>
      </c>
      <c r="AA89" s="9" t="s">
        <v>301</v>
      </c>
      <c r="AB89" s="9" t="s">
        <v>86</v>
      </c>
      <c r="AC89" s="9" t="s">
        <v>279</v>
      </c>
      <c r="AD89" s="8" t="s">
        <v>117</v>
      </c>
      <c r="AE89" s="8"/>
      <c r="AF89" s="8"/>
    </row>
    <row r="90" spans="1:32" ht="41.25" customHeight="1">
      <c r="A90" s="16">
        <v>81</v>
      </c>
      <c r="B90" s="44" t="s">
        <v>86</v>
      </c>
      <c r="C90" s="11" t="s">
        <v>191</v>
      </c>
      <c r="D90" s="43" t="s">
        <v>1055</v>
      </c>
      <c r="E90" s="43" t="s">
        <v>1056</v>
      </c>
      <c r="F90" s="8" t="s">
        <v>81</v>
      </c>
      <c r="G90" s="138" t="s">
        <v>331</v>
      </c>
      <c r="H90" s="138" t="s">
        <v>332</v>
      </c>
      <c r="I90" s="9" t="s">
        <v>190</v>
      </c>
      <c r="J90" s="57">
        <v>361.22</v>
      </c>
      <c r="K90" s="56"/>
      <c r="L90" s="56"/>
      <c r="M90" s="56"/>
      <c r="N90" s="51"/>
      <c r="O90" s="51"/>
      <c r="P90" s="68">
        <f>R90-Q90</f>
        <v>8524992.309999999</v>
      </c>
      <c r="Q90" s="68">
        <v>8995242.55</v>
      </c>
      <c r="R90" s="68">
        <v>17520234.86</v>
      </c>
      <c r="S90" s="68">
        <f>U90-T90</f>
        <v>1368687344.956</v>
      </c>
      <c r="T90" s="68">
        <v>1410903353.74</v>
      </c>
      <c r="U90" s="68">
        <v>2779590698.696</v>
      </c>
      <c r="V90" s="9" t="s">
        <v>68</v>
      </c>
      <c r="W90" s="9" t="s">
        <v>63</v>
      </c>
      <c r="X90" s="9"/>
      <c r="Y90" s="9"/>
      <c r="Z90" s="9"/>
      <c r="AA90" s="9"/>
      <c r="AB90" s="9"/>
      <c r="AC90" s="9" t="s">
        <v>279</v>
      </c>
      <c r="AD90" s="8" t="s">
        <v>117</v>
      </c>
      <c r="AE90" s="8"/>
      <c r="AF90" s="8"/>
    </row>
    <row r="91" spans="1:32" ht="34.5" customHeight="1">
      <c r="A91" s="16">
        <v>82</v>
      </c>
      <c r="B91" s="10" t="s">
        <v>86</v>
      </c>
      <c r="C91" s="11" t="s">
        <v>191</v>
      </c>
      <c r="D91" s="42" t="s">
        <v>823</v>
      </c>
      <c r="E91" s="41" t="s">
        <v>141</v>
      </c>
      <c r="F91" s="8" t="s">
        <v>621</v>
      </c>
      <c r="G91" s="37" t="s">
        <v>598</v>
      </c>
      <c r="H91" s="37" t="s">
        <v>137</v>
      </c>
      <c r="I91" s="308" t="s">
        <v>205</v>
      </c>
      <c r="J91" s="58">
        <v>1100000000</v>
      </c>
      <c r="K91" s="68">
        <v>159918582.9488756</v>
      </c>
      <c r="L91" s="58">
        <v>15175339081.703</v>
      </c>
      <c r="M91" s="58">
        <v>124658733.409</v>
      </c>
      <c r="N91" s="51">
        <v>2200</v>
      </c>
      <c r="O91" s="51">
        <f t="shared" si="1"/>
        <v>14.666666666666666</v>
      </c>
      <c r="P91" s="68"/>
      <c r="Q91" s="51"/>
      <c r="R91" s="51"/>
      <c r="S91" s="68"/>
      <c r="T91" s="51"/>
      <c r="U91" s="51"/>
      <c r="V91" s="9" t="s">
        <v>68</v>
      </c>
      <c r="W91" s="9" t="s">
        <v>63</v>
      </c>
      <c r="X91" s="9" t="s">
        <v>307</v>
      </c>
      <c r="Y91" s="9" t="s">
        <v>740</v>
      </c>
      <c r="Z91" s="9" t="s">
        <v>300</v>
      </c>
      <c r="AA91" s="9" t="s">
        <v>300</v>
      </c>
      <c r="AB91" s="9" t="s">
        <v>86</v>
      </c>
      <c r="AC91" s="9" t="s">
        <v>279</v>
      </c>
      <c r="AD91" s="8" t="s">
        <v>117</v>
      </c>
      <c r="AE91" s="8"/>
      <c r="AF91" s="8"/>
    </row>
    <row r="92" spans="1:32" ht="33" customHeight="1">
      <c r="A92" s="16">
        <v>83</v>
      </c>
      <c r="B92" s="10" t="s">
        <v>86</v>
      </c>
      <c r="C92" s="11" t="s">
        <v>188</v>
      </c>
      <c r="D92" s="42"/>
      <c r="E92" s="41" t="s">
        <v>142</v>
      </c>
      <c r="F92" s="8" t="s">
        <v>621</v>
      </c>
      <c r="G92" s="37"/>
      <c r="H92" s="37"/>
      <c r="I92" s="9"/>
      <c r="J92" s="11"/>
      <c r="K92" s="58"/>
      <c r="L92" s="58"/>
      <c r="M92" s="58"/>
      <c r="N92" s="51">
        <v>350</v>
      </c>
      <c r="O92" s="51">
        <f t="shared" si="1"/>
        <v>2.3333333333333335</v>
      </c>
      <c r="P92" s="68"/>
      <c r="Q92" s="51"/>
      <c r="R92" s="51"/>
      <c r="S92" s="68"/>
      <c r="T92" s="51"/>
      <c r="U92" s="51"/>
      <c r="V92" s="9" t="s">
        <v>68</v>
      </c>
      <c r="W92" s="9" t="s">
        <v>63</v>
      </c>
      <c r="X92" s="9" t="s">
        <v>307</v>
      </c>
      <c r="Y92" s="9" t="s">
        <v>741</v>
      </c>
      <c r="Z92" s="9" t="s">
        <v>300</v>
      </c>
      <c r="AA92" s="9" t="s">
        <v>300</v>
      </c>
      <c r="AB92" s="9" t="s">
        <v>86</v>
      </c>
      <c r="AC92" s="9" t="s">
        <v>279</v>
      </c>
      <c r="AD92" s="8" t="s">
        <v>117</v>
      </c>
      <c r="AE92" s="8"/>
      <c r="AF92" s="8"/>
    </row>
    <row r="93" spans="1:32" ht="18.75" customHeight="1">
      <c r="A93" s="16">
        <v>84</v>
      </c>
      <c r="B93" s="10" t="s">
        <v>86</v>
      </c>
      <c r="C93" s="11" t="s">
        <v>188</v>
      </c>
      <c r="D93" s="42"/>
      <c r="E93" s="41" t="s">
        <v>765</v>
      </c>
      <c r="F93" s="8" t="s">
        <v>52</v>
      </c>
      <c r="G93" s="37"/>
      <c r="H93" s="37"/>
      <c r="I93" s="9"/>
      <c r="J93" s="11"/>
      <c r="K93" s="58"/>
      <c r="L93" s="58"/>
      <c r="M93" s="58"/>
      <c r="N93" s="51"/>
      <c r="O93" s="51">
        <f t="shared" si="1"/>
        <v>0</v>
      </c>
      <c r="P93" s="68"/>
      <c r="Q93" s="51"/>
      <c r="R93" s="51"/>
      <c r="S93" s="68"/>
      <c r="T93" s="51"/>
      <c r="U93" s="51"/>
      <c r="V93" s="9" t="s">
        <v>68</v>
      </c>
      <c r="W93" s="9" t="s">
        <v>63</v>
      </c>
      <c r="X93" s="9" t="s">
        <v>311</v>
      </c>
      <c r="Y93" s="9"/>
      <c r="Z93" s="9"/>
      <c r="AA93" s="9" t="s">
        <v>299</v>
      </c>
      <c r="AB93" s="9" t="s">
        <v>86</v>
      </c>
      <c r="AC93" s="9" t="s">
        <v>279</v>
      </c>
      <c r="AD93" s="8" t="s">
        <v>117</v>
      </c>
      <c r="AE93" s="8"/>
      <c r="AF93" s="8"/>
    </row>
    <row r="94" spans="1:32" ht="25.5" customHeight="1">
      <c r="A94" s="16">
        <v>85</v>
      </c>
      <c r="B94" s="44" t="s">
        <v>86</v>
      </c>
      <c r="C94" s="11" t="s">
        <v>191</v>
      </c>
      <c r="D94" s="42" t="s">
        <v>333</v>
      </c>
      <c r="E94" s="44" t="s">
        <v>334</v>
      </c>
      <c r="F94" s="8" t="s">
        <v>198</v>
      </c>
      <c r="G94" s="37" t="s">
        <v>335</v>
      </c>
      <c r="H94" s="37" t="s">
        <v>336</v>
      </c>
      <c r="I94" s="9" t="s">
        <v>190</v>
      </c>
      <c r="J94" s="11">
        <v>1235.48</v>
      </c>
      <c r="K94" s="58">
        <v>1235480000</v>
      </c>
      <c r="L94" s="58">
        <v>47295253062.015</v>
      </c>
      <c r="M94" s="58">
        <v>388509694</v>
      </c>
      <c r="N94" s="51">
        <v>8830</v>
      </c>
      <c r="O94" s="51">
        <f t="shared" si="1"/>
        <v>58.86666666666667</v>
      </c>
      <c r="P94" s="68">
        <f>R94-Q94</f>
        <v>3074171</v>
      </c>
      <c r="Q94" s="68">
        <v>2865154</v>
      </c>
      <c r="R94" s="68">
        <v>5939325</v>
      </c>
      <c r="S94" s="68">
        <f>U94-T94</f>
        <v>490022523.2070001</v>
      </c>
      <c r="T94" s="68">
        <v>449471174.2</v>
      </c>
      <c r="U94" s="389">
        <v>939493697.4070001</v>
      </c>
      <c r="V94" s="9" t="s">
        <v>68</v>
      </c>
      <c r="W94" s="9" t="s">
        <v>63</v>
      </c>
      <c r="X94" s="9" t="s">
        <v>307</v>
      </c>
      <c r="Y94" s="9" t="s">
        <v>740</v>
      </c>
      <c r="Z94" s="9" t="s">
        <v>299</v>
      </c>
      <c r="AA94" s="9" t="s">
        <v>299</v>
      </c>
      <c r="AB94" s="9" t="s">
        <v>86</v>
      </c>
      <c r="AC94" s="9" t="s">
        <v>279</v>
      </c>
      <c r="AD94" s="8" t="s">
        <v>117</v>
      </c>
      <c r="AE94" s="8"/>
      <c r="AF94" s="8"/>
    </row>
    <row r="95" spans="1:32" ht="23.25" customHeight="1">
      <c r="A95" s="16">
        <v>86</v>
      </c>
      <c r="B95" s="44" t="s">
        <v>86</v>
      </c>
      <c r="C95" s="11" t="s">
        <v>191</v>
      </c>
      <c r="D95" s="42" t="s">
        <v>374</v>
      </c>
      <c r="E95" s="44" t="s">
        <v>334</v>
      </c>
      <c r="F95" s="8" t="s">
        <v>198</v>
      </c>
      <c r="G95" s="37" t="s">
        <v>366</v>
      </c>
      <c r="H95" s="37" t="s">
        <v>537</v>
      </c>
      <c r="I95" s="9" t="s">
        <v>190</v>
      </c>
      <c r="J95" s="11">
        <v>203.25</v>
      </c>
      <c r="K95" s="58">
        <v>203250000</v>
      </c>
      <c r="L95" s="58">
        <v>24620917005.465</v>
      </c>
      <c r="M95" s="58">
        <v>202250000</v>
      </c>
      <c r="N95" s="51">
        <v>0</v>
      </c>
      <c r="O95" s="51">
        <f t="shared" si="1"/>
        <v>0</v>
      </c>
      <c r="P95" s="68">
        <f>R95-Q95</f>
        <v>2024455</v>
      </c>
      <c r="Q95" s="68">
        <v>900186</v>
      </c>
      <c r="R95" s="68">
        <v>2924641</v>
      </c>
      <c r="S95" s="68">
        <f>U95-T95</f>
        <v>325854494.06799996</v>
      </c>
      <c r="T95" s="68">
        <v>141204450.512</v>
      </c>
      <c r="U95" s="68">
        <v>467058944.58</v>
      </c>
      <c r="V95" s="9" t="s">
        <v>68</v>
      </c>
      <c r="W95" s="9" t="s">
        <v>63</v>
      </c>
      <c r="X95" s="9" t="s">
        <v>307</v>
      </c>
      <c r="Y95" s="9" t="s">
        <v>740</v>
      </c>
      <c r="Z95" s="9" t="s">
        <v>299</v>
      </c>
      <c r="AA95" s="9" t="s">
        <v>299</v>
      </c>
      <c r="AB95" s="9" t="s">
        <v>86</v>
      </c>
      <c r="AC95" s="9" t="s">
        <v>279</v>
      </c>
      <c r="AD95" s="8" t="s">
        <v>117</v>
      </c>
      <c r="AE95" s="8"/>
      <c r="AF95" s="8"/>
    </row>
    <row r="96" spans="1:32" ht="44.25" customHeight="1">
      <c r="A96" s="16">
        <v>87</v>
      </c>
      <c r="B96" s="10" t="s">
        <v>86</v>
      </c>
      <c r="C96" s="11" t="s">
        <v>191</v>
      </c>
      <c r="D96" s="42"/>
      <c r="E96" s="43" t="s">
        <v>622</v>
      </c>
      <c r="F96" s="11" t="s">
        <v>623</v>
      </c>
      <c r="G96" s="37"/>
      <c r="H96" s="37"/>
      <c r="I96" s="9"/>
      <c r="K96" s="12"/>
      <c r="L96" s="12"/>
      <c r="M96" s="12"/>
      <c r="N96" s="51">
        <v>2500</v>
      </c>
      <c r="O96" s="51">
        <f t="shared" si="1"/>
        <v>16.666666666666668</v>
      </c>
      <c r="P96" s="68"/>
      <c r="Q96" s="51"/>
      <c r="R96" s="51"/>
      <c r="S96" s="68"/>
      <c r="T96" s="51"/>
      <c r="U96" s="51"/>
      <c r="V96" s="9" t="s">
        <v>68</v>
      </c>
      <c r="W96" s="9" t="s">
        <v>63</v>
      </c>
      <c r="X96" s="9" t="s">
        <v>307</v>
      </c>
      <c r="Y96" s="9" t="s">
        <v>740</v>
      </c>
      <c r="Z96" s="9" t="s">
        <v>300</v>
      </c>
      <c r="AA96" s="9" t="s">
        <v>300</v>
      </c>
      <c r="AB96" s="9" t="s">
        <v>86</v>
      </c>
      <c r="AC96" s="9" t="s">
        <v>279</v>
      </c>
      <c r="AD96" s="8" t="s">
        <v>117</v>
      </c>
      <c r="AE96" s="8"/>
      <c r="AF96" s="8"/>
    </row>
    <row r="97" spans="1:32" ht="33" customHeight="1">
      <c r="A97" s="16">
        <v>88</v>
      </c>
      <c r="B97" s="10" t="s">
        <v>86</v>
      </c>
      <c r="C97" s="11" t="s">
        <v>191</v>
      </c>
      <c r="D97" s="22"/>
      <c r="E97" s="41" t="s">
        <v>979</v>
      </c>
      <c r="F97" s="11" t="s">
        <v>304</v>
      </c>
      <c r="G97" s="37"/>
      <c r="H97" s="37"/>
      <c r="I97" s="9"/>
      <c r="J97" s="48"/>
      <c r="K97" s="69"/>
      <c r="L97" s="69"/>
      <c r="M97" s="69"/>
      <c r="N97" s="51">
        <v>410</v>
      </c>
      <c r="O97" s="51">
        <f t="shared" si="1"/>
        <v>2.7333333333333334</v>
      </c>
      <c r="P97" s="68"/>
      <c r="Q97" s="51"/>
      <c r="R97" s="51"/>
      <c r="S97" s="68"/>
      <c r="T97" s="51"/>
      <c r="U97" s="51"/>
      <c r="V97" s="13" t="s">
        <v>68</v>
      </c>
      <c r="W97" s="9" t="s">
        <v>63</v>
      </c>
      <c r="X97" s="9" t="s">
        <v>307</v>
      </c>
      <c r="Y97" s="9" t="s">
        <v>740</v>
      </c>
      <c r="Z97" s="9" t="s">
        <v>301</v>
      </c>
      <c r="AA97" s="9" t="s">
        <v>300</v>
      </c>
      <c r="AB97" s="9" t="s">
        <v>86</v>
      </c>
      <c r="AC97" s="9" t="s">
        <v>279</v>
      </c>
      <c r="AD97" s="8" t="s">
        <v>117</v>
      </c>
      <c r="AE97" s="8"/>
      <c r="AF97" s="8"/>
    </row>
    <row r="98" spans="1:32" ht="25.5" customHeight="1">
      <c r="A98" s="16">
        <v>89</v>
      </c>
      <c r="B98" s="10" t="s">
        <v>86</v>
      </c>
      <c r="C98" s="11" t="s">
        <v>191</v>
      </c>
      <c r="D98" s="22"/>
      <c r="E98" s="41" t="s">
        <v>620</v>
      </c>
      <c r="F98" s="11" t="s">
        <v>304</v>
      </c>
      <c r="G98" s="37"/>
      <c r="H98" s="37"/>
      <c r="I98" s="9"/>
      <c r="J98" s="48"/>
      <c r="K98" s="69"/>
      <c r="L98" s="69"/>
      <c r="M98" s="69"/>
      <c r="N98" s="51">
        <v>2500</v>
      </c>
      <c r="O98" s="51">
        <f t="shared" si="1"/>
        <v>16.666666666666668</v>
      </c>
      <c r="P98" s="68"/>
      <c r="Q98" s="51"/>
      <c r="R98" s="51"/>
      <c r="S98" s="68"/>
      <c r="T98" s="51"/>
      <c r="U98" s="51"/>
      <c r="V98" s="13" t="s">
        <v>68</v>
      </c>
      <c r="W98" s="9" t="s">
        <v>63</v>
      </c>
      <c r="X98" s="9" t="s">
        <v>307</v>
      </c>
      <c r="Y98" s="9" t="s">
        <v>741</v>
      </c>
      <c r="Z98" s="9" t="s">
        <v>301</v>
      </c>
      <c r="AA98" s="9" t="s">
        <v>300</v>
      </c>
      <c r="AB98" s="9" t="s">
        <v>86</v>
      </c>
      <c r="AC98" s="9" t="s">
        <v>279</v>
      </c>
      <c r="AD98" s="8" t="s">
        <v>117</v>
      </c>
      <c r="AE98" s="8"/>
      <c r="AF98" s="8"/>
    </row>
    <row r="99" spans="1:32" ht="38.25">
      <c r="A99" s="16">
        <v>90</v>
      </c>
      <c r="B99" s="10" t="s">
        <v>86</v>
      </c>
      <c r="C99" s="11" t="s">
        <v>191</v>
      </c>
      <c r="D99" s="22" t="s">
        <v>631</v>
      </c>
      <c r="E99" s="11" t="s">
        <v>221</v>
      </c>
      <c r="F99" s="11" t="s">
        <v>212</v>
      </c>
      <c r="G99" s="37" t="s">
        <v>632</v>
      </c>
      <c r="H99" s="37" t="s">
        <v>328</v>
      </c>
      <c r="I99" s="9" t="s">
        <v>190</v>
      </c>
      <c r="J99" s="57">
        <v>576</v>
      </c>
      <c r="K99" s="58">
        <v>576000000</v>
      </c>
      <c r="L99" s="58">
        <v>35079586181.717</v>
      </c>
      <c r="M99" s="58">
        <v>288163365.47</v>
      </c>
      <c r="N99" s="51">
        <v>2000</v>
      </c>
      <c r="O99" s="51">
        <f aca="true" t="shared" si="2" ref="O99:O150">N99/150</f>
        <v>13.333333333333334</v>
      </c>
      <c r="P99" s="68">
        <f>R99-Q99</f>
        <v>8200769</v>
      </c>
      <c r="Q99" s="68"/>
      <c r="R99" s="68">
        <v>8200769</v>
      </c>
      <c r="S99" s="68">
        <f>U99-T99</f>
        <v>1312596154.527</v>
      </c>
      <c r="T99" s="68"/>
      <c r="U99" s="68">
        <v>1312596154.527</v>
      </c>
      <c r="V99" s="13" t="s">
        <v>68</v>
      </c>
      <c r="W99" s="9" t="s">
        <v>63</v>
      </c>
      <c r="X99" s="9" t="s">
        <v>307</v>
      </c>
      <c r="Y99" s="43" t="s">
        <v>743</v>
      </c>
      <c r="Z99" s="9" t="s">
        <v>301</v>
      </c>
      <c r="AA99" s="9" t="s">
        <v>301</v>
      </c>
      <c r="AB99" s="9" t="s">
        <v>86</v>
      </c>
      <c r="AC99" s="9" t="s">
        <v>279</v>
      </c>
      <c r="AD99" s="8" t="s">
        <v>117</v>
      </c>
      <c r="AE99" s="8"/>
      <c r="AF99" s="8"/>
    </row>
    <row r="100" spans="1:32" ht="28.5" customHeight="1">
      <c r="A100" s="16">
        <v>91</v>
      </c>
      <c r="B100" s="10" t="s">
        <v>86</v>
      </c>
      <c r="C100" s="11" t="s">
        <v>191</v>
      </c>
      <c r="D100" s="189"/>
      <c r="E100" s="189" t="s">
        <v>861</v>
      </c>
      <c r="F100" s="11" t="s">
        <v>81</v>
      </c>
      <c r="G100" s="198"/>
      <c r="H100" s="198"/>
      <c r="I100" s="264"/>
      <c r="J100" s="58"/>
      <c r="K100" s="58"/>
      <c r="L100" s="58"/>
      <c r="M100" s="58"/>
      <c r="N100" s="51"/>
      <c r="O100" s="51">
        <f t="shared" si="2"/>
        <v>0</v>
      </c>
      <c r="P100" s="68"/>
      <c r="Q100" s="51"/>
      <c r="R100" s="51"/>
      <c r="S100" s="68"/>
      <c r="T100" s="51"/>
      <c r="U100" s="51"/>
      <c r="V100" s="13" t="s">
        <v>68</v>
      </c>
      <c r="W100" s="9" t="s">
        <v>63</v>
      </c>
      <c r="X100" s="9" t="s">
        <v>307</v>
      </c>
      <c r="Y100" s="43"/>
      <c r="Z100" s="9"/>
      <c r="AA100" s="9" t="s">
        <v>301</v>
      </c>
      <c r="AB100" s="9" t="s">
        <v>86</v>
      </c>
      <c r="AC100" s="9" t="s">
        <v>279</v>
      </c>
      <c r="AD100" s="8" t="s">
        <v>117</v>
      </c>
      <c r="AE100" s="189" t="s">
        <v>862</v>
      </c>
      <c r="AF100" s="8"/>
    </row>
    <row r="101" spans="1:32" ht="39.75" customHeight="1">
      <c r="A101" s="16">
        <v>92</v>
      </c>
      <c r="B101" s="10" t="s">
        <v>87</v>
      </c>
      <c r="C101" s="11" t="s">
        <v>188</v>
      </c>
      <c r="D101" s="42"/>
      <c r="E101" s="41" t="s">
        <v>969</v>
      </c>
      <c r="F101" s="8" t="s">
        <v>970</v>
      </c>
      <c r="G101" s="37"/>
      <c r="H101" s="37"/>
      <c r="I101" s="225"/>
      <c r="J101" s="40"/>
      <c r="K101" s="14"/>
      <c r="L101" s="14"/>
      <c r="M101" s="14"/>
      <c r="N101" s="51">
        <v>50</v>
      </c>
      <c r="O101" s="51">
        <f t="shared" si="2"/>
        <v>0.3333333333333333</v>
      </c>
      <c r="P101" s="68"/>
      <c r="Q101" s="51"/>
      <c r="R101" s="51"/>
      <c r="S101" s="68"/>
      <c r="T101" s="51"/>
      <c r="U101" s="51"/>
      <c r="V101" s="9" t="s">
        <v>68</v>
      </c>
      <c r="W101" s="9" t="s">
        <v>63</v>
      </c>
      <c r="X101" s="9" t="s">
        <v>307</v>
      </c>
      <c r="Y101" s="390"/>
      <c r="Z101" s="9"/>
      <c r="AA101" s="9" t="s">
        <v>300</v>
      </c>
      <c r="AB101" s="9"/>
      <c r="AC101" s="9" t="s">
        <v>279</v>
      </c>
      <c r="AD101" s="8" t="s">
        <v>117</v>
      </c>
      <c r="AE101" s="8"/>
      <c r="AF101" s="8"/>
    </row>
    <row r="102" spans="1:32" ht="48.75" customHeight="1">
      <c r="A102" s="16">
        <v>93</v>
      </c>
      <c r="B102" s="10" t="s">
        <v>1059</v>
      </c>
      <c r="C102" s="11" t="s">
        <v>191</v>
      </c>
      <c r="D102" s="35" t="s">
        <v>1060</v>
      </c>
      <c r="E102" s="43" t="s">
        <v>1061</v>
      </c>
      <c r="F102" s="8" t="s">
        <v>627</v>
      </c>
      <c r="G102" s="138" t="s">
        <v>1062</v>
      </c>
      <c r="H102" s="138" t="s">
        <v>731</v>
      </c>
      <c r="I102" s="9" t="s">
        <v>190</v>
      </c>
      <c r="J102" s="57">
        <v>150</v>
      </c>
      <c r="K102" s="58"/>
      <c r="L102" s="58"/>
      <c r="M102" s="58"/>
      <c r="N102" s="51">
        <v>0</v>
      </c>
      <c r="O102" s="51">
        <f t="shared" si="2"/>
        <v>0</v>
      </c>
      <c r="P102" s="68">
        <f>R102-Q102</f>
        <v>148191919</v>
      </c>
      <c r="Q102" s="68"/>
      <c r="R102" s="68">
        <v>148191919</v>
      </c>
      <c r="S102" s="68">
        <f>U102-T102</f>
        <v>23710707040</v>
      </c>
      <c r="T102" s="68"/>
      <c r="U102" s="68">
        <v>23710707040</v>
      </c>
      <c r="V102" s="13" t="s">
        <v>94</v>
      </c>
      <c r="W102" s="9" t="s">
        <v>43</v>
      </c>
      <c r="X102" s="9"/>
      <c r="Y102" s="43"/>
      <c r="Z102" s="9"/>
      <c r="AA102" s="9"/>
      <c r="AB102" s="9"/>
      <c r="AC102" s="9" t="s">
        <v>735</v>
      </c>
      <c r="AD102" s="8" t="s">
        <v>117</v>
      </c>
      <c r="AE102" s="189"/>
      <c r="AF102" s="8"/>
    </row>
    <row r="103" spans="1:32" ht="48.75" customHeight="1">
      <c r="A103" s="16">
        <v>94</v>
      </c>
      <c r="B103" s="10" t="s">
        <v>995</v>
      </c>
      <c r="C103" s="11" t="s">
        <v>191</v>
      </c>
      <c r="D103" s="35" t="s">
        <v>993</v>
      </c>
      <c r="E103" s="43" t="s">
        <v>673</v>
      </c>
      <c r="F103" s="8" t="s">
        <v>627</v>
      </c>
      <c r="G103" s="138" t="s">
        <v>1092</v>
      </c>
      <c r="H103" s="138" t="s">
        <v>443</v>
      </c>
      <c r="I103" s="9" t="s">
        <v>190</v>
      </c>
      <c r="J103" s="68">
        <v>195000000</v>
      </c>
      <c r="K103" s="58"/>
      <c r="L103" s="58"/>
      <c r="M103" s="58"/>
      <c r="N103" s="51"/>
      <c r="O103" s="51"/>
      <c r="P103" s="68"/>
      <c r="Q103" s="230">
        <v>193050000</v>
      </c>
      <c r="R103" s="230">
        <v>193050000</v>
      </c>
      <c r="S103" s="68"/>
      <c r="T103" s="230">
        <v>30098811600</v>
      </c>
      <c r="U103" s="230">
        <v>30098811600</v>
      </c>
      <c r="V103" s="13" t="s">
        <v>94</v>
      </c>
      <c r="W103" s="9" t="s">
        <v>43</v>
      </c>
      <c r="X103" s="9" t="s">
        <v>311</v>
      </c>
      <c r="Y103" s="9" t="s">
        <v>746</v>
      </c>
      <c r="Z103" s="9"/>
      <c r="AA103" s="9" t="s">
        <v>300</v>
      </c>
      <c r="AB103" s="9" t="s">
        <v>735</v>
      </c>
      <c r="AC103" s="9" t="s">
        <v>735</v>
      </c>
      <c r="AD103" s="8" t="s">
        <v>117</v>
      </c>
      <c r="AE103" s="189"/>
      <c r="AF103" s="8"/>
    </row>
    <row r="104" spans="1:32" ht="51">
      <c r="A104" s="16">
        <v>95</v>
      </c>
      <c r="B104" s="43" t="s">
        <v>995</v>
      </c>
      <c r="C104" s="11" t="s">
        <v>191</v>
      </c>
      <c r="D104" s="35" t="s">
        <v>993</v>
      </c>
      <c r="E104" s="43" t="s">
        <v>673</v>
      </c>
      <c r="F104" s="8" t="s">
        <v>627</v>
      </c>
      <c r="G104" s="244" t="s">
        <v>994</v>
      </c>
      <c r="H104" s="244" t="s">
        <v>672</v>
      </c>
      <c r="I104" s="13" t="s">
        <v>190</v>
      </c>
      <c r="J104" s="68">
        <v>325000000</v>
      </c>
      <c r="K104" s="68">
        <v>325000000</v>
      </c>
      <c r="L104" s="57"/>
      <c r="M104" s="57"/>
      <c r="N104" s="51">
        <v>300000</v>
      </c>
      <c r="O104" s="51">
        <f>N104/150</f>
        <v>2000</v>
      </c>
      <c r="P104" s="68">
        <f>R104-Q104</f>
        <v>123312500</v>
      </c>
      <c r="Q104" s="68"/>
      <c r="R104" s="68">
        <v>123312500</v>
      </c>
      <c r="S104" s="68">
        <f>U104-T104</f>
        <v>19884141867.99</v>
      </c>
      <c r="T104" s="68"/>
      <c r="U104" s="389">
        <v>19884141867.99</v>
      </c>
      <c r="V104" s="13" t="s">
        <v>94</v>
      </c>
      <c r="W104" s="9" t="s">
        <v>43</v>
      </c>
      <c r="X104" s="9" t="s">
        <v>311</v>
      </c>
      <c r="Y104" s="9" t="s">
        <v>746</v>
      </c>
      <c r="Z104" s="9"/>
      <c r="AA104" s="9" t="s">
        <v>300</v>
      </c>
      <c r="AB104" s="9" t="s">
        <v>735</v>
      </c>
      <c r="AC104" s="9" t="s">
        <v>735</v>
      </c>
      <c r="AD104" s="8" t="s">
        <v>117</v>
      </c>
      <c r="AE104" s="8"/>
      <c r="AF104" s="8"/>
    </row>
    <row r="105" spans="1:32" ht="51">
      <c r="A105" s="16">
        <v>96</v>
      </c>
      <c r="B105" s="43" t="s">
        <v>1007</v>
      </c>
      <c r="C105" s="43" t="s">
        <v>191</v>
      </c>
      <c r="D105" s="35" t="s">
        <v>1008</v>
      </c>
      <c r="E105" s="43" t="s">
        <v>1009</v>
      </c>
      <c r="F105" s="8" t="s">
        <v>627</v>
      </c>
      <c r="G105" s="138" t="s">
        <v>1010</v>
      </c>
      <c r="H105" s="138" t="s">
        <v>672</v>
      </c>
      <c r="I105" s="13" t="s">
        <v>190</v>
      </c>
      <c r="J105" s="68">
        <v>250000000</v>
      </c>
      <c r="K105" s="68">
        <v>250000000</v>
      </c>
      <c r="L105" s="57"/>
      <c r="M105" s="57"/>
      <c r="N105" s="51"/>
      <c r="O105" s="51"/>
      <c r="P105" s="68">
        <f>R105-Q105</f>
        <v>50000000</v>
      </c>
      <c r="Q105" s="68"/>
      <c r="R105" s="68">
        <v>50000000</v>
      </c>
      <c r="S105" s="68">
        <f>U105-T105</f>
        <v>8062500504</v>
      </c>
      <c r="T105" s="68"/>
      <c r="U105" s="389">
        <v>8062500504</v>
      </c>
      <c r="V105" s="13" t="s">
        <v>94</v>
      </c>
      <c r="W105" s="9" t="s">
        <v>43</v>
      </c>
      <c r="X105" s="9"/>
      <c r="Y105" s="9"/>
      <c r="Z105" s="9"/>
      <c r="AA105" s="9"/>
      <c r="AB105" s="9"/>
      <c r="AC105" s="9" t="s">
        <v>735</v>
      </c>
      <c r="AD105" s="8" t="s">
        <v>117</v>
      </c>
      <c r="AE105" s="8"/>
      <c r="AF105" s="8"/>
    </row>
    <row r="106" spans="1:32" ht="38.25">
      <c r="A106" s="16">
        <v>97</v>
      </c>
      <c r="B106" s="10" t="s">
        <v>1</v>
      </c>
      <c r="C106" s="11" t="s">
        <v>191</v>
      </c>
      <c r="D106" s="35"/>
      <c r="E106" s="11" t="s">
        <v>240</v>
      </c>
      <c r="F106" s="11" t="s">
        <v>212</v>
      </c>
      <c r="G106" s="8"/>
      <c r="H106" s="8"/>
      <c r="I106" s="8"/>
      <c r="J106" s="8"/>
      <c r="K106" s="14"/>
      <c r="L106" s="14"/>
      <c r="M106" s="14"/>
      <c r="N106" s="51">
        <v>720.338</v>
      </c>
      <c r="O106" s="51">
        <f t="shared" si="2"/>
        <v>4.802253333333333</v>
      </c>
      <c r="P106" s="68"/>
      <c r="Q106" s="51"/>
      <c r="R106" s="51"/>
      <c r="S106" s="68"/>
      <c r="T106" s="51"/>
      <c r="U106" s="51"/>
      <c r="V106" s="9" t="s">
        <v>68</v>
      </c>
      <c r="W106" s="9" t="s">
        <v>63</v>
      </c>
      <c r="X106" s="9" t="s">
        <v>307</v>
      </c>
      <c r="Y106" s="43" t="s">
        <v>743</v>
      </c>
      <c r="Z106" s="9" t="s">
        <v>301</v>
      </c>
      <c r="AA106" s="9" t="s">
        <v>301</v>
      </c>
      <c r="AB106" s="9" t="s">
        <v>222</v>
      </c>
      <c r="AC106" s="9" t="s">
        <v>278</v>
      </c>
      <c r="AD106" s="8" t="s">
        <v>117</v>
      </c>
      <c r="AE106" s="8"/>
      <c r="AF106" s="8"/>
    </row>
    <row r="107" spans="1:32" ht="63.75">
      <c r="A107" s="16">
        <v>98</v>
      </c>
      <c r="B107" s="10" t="s">
        <v>82</v>
      </c>
      <c r="C107" s="11" t="s">
        <v>188</v>
      </c>
      <c r="D107" s="35" t="s">
        <v>234</v>
      </c>
      <c r="E107" s="8" t="s">
        <v>937</v>
      </c>
      <c r="F107" s="11" t="s">
        <v>256</v>
      </c>
      <c r="G107" s="37" t="s">
        <v>232</v>
      </c>
      <c r="H107" s="37" t="s">
        <v>50</v>
      </c>
      <c r="I107" s="13" t="s">
        <v>204</v>
      </c>
      <c r="J107" s="14">
        <v>80</v>
      </c>
      <c r="K107" s="68">
        <v>91615999.96481946</v>
      </c>
      <c r="L107" s="58">
        <v>7467890529.383</v>
      </c>
      <c r="M107" s="58">
        <v>61345434.828</v>
      </c>
      <c r="N107" s="51">
        <v>1492</v>
      </c>
      <c r="O107" s="51">
        <f t="shared" si="2"/>
        <v>9.946666666666667</v>
      </c>
      <c r="P107" s="68"/>
      <c r="Q107" s="51"/>
      <c r="R107" s="51"/>
      <c r="S107" s="68"/>
      <c r="T107" s="51"/>
      <c r="U107" s="51"/>
      <c r="V107" s="13" t="s">
        <v>94</v>
      </c>
      <c r="W107" s="9" t="s">
        <v>43</v>
      </c>
      <c r="X107" s="9" t="s">
        <v>311</v>
      </c>
      <c r="Y107" s="9" t="s">
        <v>741</v>
      </c>
      <c r="Z107" s="9" t="s">
        <v>299</v>
      </c>
      <c r="AA107" s="9" t="s">
        <v>299</v>
      </c>
      <c r="AB107" s="9" t="s">
        <v>222</v>
      </c>
      <c r="AC107" s="9" t="s">
        <v>278</v>
      </c>
      <c r="AD107" s="8" t="s">
        <v>117</v>
      </c>
      <c r="AE107" s="8"/>
      <c r="AF107" s="8"/>
    </row>
    <row r="108" spans="1:32" ht="51">
      <c r="A108" s="16">
        <v>99</v>
      </c>
      <c r="B108" s="10" t="s">
        <v>82</v>
      </c>
      <c r="C108" s="11" t="s">
        <v>188</v>
      </c>
      <c r="D108" s="35"/>
      <c r="E108" s="8" t="s">
        <v>720</v>
      </c>
      <c r="F108" s="8" t="s">
        <v>52</v>
      </c>
      <c r="G108" s="37"/>
      <c r="H108" s="37"/>
      <c r="I108" s="13"/>
      <c r="J108" s="14"/>
      <c r="K108" s="58"/>
      <c r="L108" s="58"/>
      <c r="M108" s="58"/>
      <c r="N108" s="51">
        <v>1032</v>
      </c>
      <c r="O108" s="51">
        <f t="shared" si="2"/>
        <v>6.88</v>
      </c>
      <c r="P108" s="68"/>
      <c r="Q108" s="51"/>
      <c r="R108" s="51"/>
      <c r="S108" s="68"/>
      <c r="T108" s="51"/>
      <c r="U108" s="51"/>
      <c r="V108" s="13" t="s">
        <v>94</v>
      </c>
      <c r="W108" s="9" t="s">
        <v>43</v>
      </c>
      <c r="X108" s="9" t="s">
        <v>311</v>
      </c>
      <c r="Y108" s="9"/>
      <c r="Z108" s="9"/>
      <c r="AA108" s="9" t="s">
        <v>299</v>
      </c>
      <c r="AB108" s="9" t="s">
        <v>222</v>
      </c>
      <c r="AC108" s="9" t="s">
        <v>278</v>
      </c>
      <c r="AD108" s="8" t="s">
        <v>117</v>
      </c>
      <c r="AE108" s="8"/>
      <c r="AF108" s="8"/>
    </row>
    <row r="109" spans="1:32" ht="38.25">
      <c r="A109" s="16">
        <v>100</v>
      </c>
      <c r="B109" s="10" t="s">
        <v>82</v>
      </c>
      <c r="C109" s="11" t="s">
        <v>188</v>
      </c>
      <c r="D109" s="35"/>
      <c r="E109" s="11" t="s">
        <v>240</v>
      </c>
      <c r="F109" s="11" t="s">
        <v>212</v>
      </c>
      <c r="G109" s="37" t="s">
        <v>128</v>
      </c>
      <c r="H109" s="37"/>
      <c r="I109" s="13"/>
      <c r="J109" s="14"/>
      <c r="K109" s="14"/>
      <c r="L109" s="14"/>
      <c r="M109" s="14"/>
      <c r="N109" s="51">
        <v>262.498</v>
      </c>
      <c r="O109" s="51">
        <f t="shared" si="2"/>
        <v>1.7499866666666666</v>
      </c>
      <c r="P109" s="68"/>
      <c r="Q109" s="51"/>
      <c r="R109" s="51"/>
      <c r="S109" s="68"/>
      <c r="T109" s="51"/>
      <c r="U109" s="51"/>
      <c r="V109" s="9" t="s">
        <v>68</v>
      </c>
      <c r="W109" s="9" t="s">
        <v>63</v>
      </c>
      <c r="X109" s="9" t="s">
        <v>307</v>
      </c>
      <c r="Y109" s="43" t="s">
        <v>743</v>
      </c>
      <c r="Z109" s="9" t="s">
        <v>301</v>
      </c>
      <c r="AA109" s="9" t="s">
        <v>301</v>
      </c>
      <c r="AB109" s="9" t="s">
        <v>222</v>
      </c>
      <c r="AC109" s="9" t="s">
        <v>278</v>
      </c>
      <c r="AD109" s="8" t="s">
        <v>117</v>
      </c>
      <c r="AE109" s="8"/>
      <c r="AF109" s="8"/>
    </row>
    <row r="110" spans="1:32" ht="38.25">
      <c r="A110" s="16">
        <v>101</v>
      </c>
      <c r="B110" s="10" t="s">
        <v>87</v>
      </c>
      <c r="C110" s="11" t="s">
        <v>191</v>
      </c>
      <c r="D110" s="22" t="s">
        <v>215</v>
      </c>
      <c r="E110" s="11" t="s">
        <v>318</v>
      </c>
      <c r="F110" s="60" t="s">
        <v>39</v>
      </c>
      <c r="G110" s="37" t="s">
        <v>107</v>
      </c>
      <c r="H110" s="37" t="s">
        <v>384</v>
      </c>
      <c r="I110" s="286" t="s">
        <v>204</v>
      </c>
      <c r="J110" s="12">
        <v>68</v>
      </c>
      <c r="K110" s="68">
        <v>77873599.97009654</v>
      </c>
      <c r="L110" s="58">
        <v>8169893639.541</v>
      </c>
      <c r="M110" s="58">
        <v>67112081.497</v>
      </c>
      <c r="N110" s="51">
        <v>300</v>
      </c>
      <c r="O110" s="51">
        <f t="shared" si="2"/>
        <v>2</v>
      </c>
      <c r="P110" s="68"/>
      <c r="Q110" s="68">
        <v>586061.721</v>
      </c>
      <c r="R110" s="68">
        <v>586061.721</v>
      </c>
      <c r="S110" s="68"/>
      <c r="T110" s="68">
        <v>91907020.041</v>
      </c>
      <c r="U110" s="68">
        <v>91907020.041</v>
      </c>
      <c r="V110" s="9" t="s">
        <v>68</v>
      </c>
      <c r="W110" s="9" t="s">
        <v>63</v>
      </c>
      <c r="X110" s="9" t="s">
        <v>307</v>
      </c>
      <c r="Y110" s="9" t="s">
        <v>743</v>
      </c>
      <c r="Z110" s="9" t="s">
        <v>299</v>
      </c>
      <c r="AA110" s="9" t="s">
        <v>300</v>
      </c>
      <c r="AB110" s="9" t="s">
        <v>222</v>
      </c>
      <c r="AC110" s="9" t="s">
        <v>279</v>
      </c>
      <c r="AD110" s="8" t="s">
        <v>117</v>
      </c>
      <c r="AE110" s="8"/>
      <c r="AF110" s="8"/>
    </row>
    <row r="111" spans="1:32" s="375" customFormat="1" ht="31.5" customHeight="1">
      <c r="A111" s="16">
        <v>102</v>
      </c>
      <c r="B111" s="10" t="s">
        <v>87</v>
      </c>
      <c r="C111" s="11" t="s">
        <v>188</v>
      </c>
      <c r="D111" s="394" t="s">
        <v>826</v>
      </c>
      <c r="E111" s="394" t="s">
        <v>1103</v>
      </c>
      <c r="F111" s="60" t="s">
        <v>39</v>
      </c>
      <c r="G111" s="37" t="s">
        <v>107</v>
      </c>
      <c r="H111" s="37" t="s">
        <v>384</v>
      </c>
      <c r="I111" s="286" t="s">
        <v>204</v>
      </c>
      <c r="J111" s="12">
        <v>0.35</v>
      </c>
      <c r="K111" s="68"/>
      <c r="L111" s="58"/>
      <c r="M111" s="58"/>
      <c r="N111" s="51"/>
      <c r="O111" s="51"/>
      <c r="P111" s="68"/>
      <c r="Q111" s="230">
        <v>187860.678</v>
      </c>
      <c r="R111" s="230">
        <v>187860.678</v>
      </c>
      <c r="S111" s="68"/>
      <c r="T111" s="230">
        <v>29461270.957</v>
      </c>
      <c r="U111" s="230">
        <v>29461270.957</v>
      </c>
      <c r="V111" s="9" t="s">
        <v>68</v>
      </c>
      <c r="W111" s="9" t="s">
        <v>63</v>
      </c>
      <c r="X111" s="9"/>
      <c r="Y111" s="9"/>
      <c r="Z111" s="9"/>
      <c r="AA111" s="9"/>
      <c r="AB111" s="9"/>
      <c r="AC111" s="9" t="s">
        <v>279</v>
      </c>
      <c r="AD111" s="8" t="s">
        <v>117</v>
      </c>
      <c r="AE111" s="8"/>
      <c r="AF111" s="8"/>
    </row>
    <row r="112" spans="1:32" ht="29.25" customHeight="1">
      <c r="A112" s="16">
        <v>103</v>
      </c>
      <c r="B112" s="10" t="s">
        <v>87</v>
      </c>
      <c r="C112" s="11" t="s">
        <v>191</v>
      </c>
      <c r="D112" s="394" t="s">
        <v>659</v>
      </c>
      <c r="E112" s="394" t="s">
        <v>1104</v>
      </c>
      <c r="F112" s="60" t="s">
        <v>1105</v>
      </c>
      <c r="G112" s="37" t="s">
        <v>1106</v>
      </c>
      <c r="H112" s="37" t="s">
        <v>1107</v>
      </c>
      <c r="I112" s="286"/>
      <c r="J112" s="12">
        <v>75</v>
      </c>
      <c r="K112" s="68"/>
      <c r="L112" s="58"/>
      <c r="M112" s="58"/>
      <c r="N112" s="51"/>
      <c r="O112" s="51"/>
      <c r="P112" s="68"/>
      <c r="Q112" s="230">
        <v>506487.356</v>
      </c>
      <c r="R112" s="230">
        <v>506487.356</v>
      </c>
      <c r="S112" s="68"/>
      <c r="T112" s="230">
        <v>79429933.781</v>
      </c>
      <c r="U112" s="230">
        <v>79429933.781</v>
      </c>
      <c r="V112" s="9" t="s">
        <v>68</v>
      </c>
      <c r="W112" s="9" t="s">
        <v>63</v>
      </c>
      <c r="X112" s="9"/>
      <c r="Y112" s="9"/>
      <c r="Z112" s="9"/>
      <c r="AA112" s="9"/>
      <c r="AB112" s="9"/>
      <c r="AC112" s="9" t="s">
        <v>279</v>
      </c>
      <c r="AD112" s="8" t="s">
        <v>117</v>
      </c>
      <c r="AE112" s="8"/>
      <c r="AF112" s="8"/>
    </row>
    <row r="113" spans="1:32" ht="38.25">
      <c r="A113" s="16">
        <v>104</v>
      </c>
      <c r="B113" s="10" t="s">
        <v>87</v>
      </c>
      <c r="C113" s="11" t="s">
        <v>191</v>
      </c>
      <c r="D113" s="22" t="s">
        <v>687</v>
      </c>
      <c r="E113" s="43" t="s">
        <v>790</v>
      </c>
      <c r="F113" s="11" t="s">
        <v>212</v>
      </c>
      <c r="G113" s="138" t="s">
        <v>661</v>
      </c>
      <c r="H113" s="138" t="s">
        <v>688</v>
      </c>
      <c r="I113" s="286" t="s">
        <v>204</v>
      </c>
      <c r="J113" s="68">
        <v>90000000</v>
      </c>
      <c r="K113" s="68">
        <v>103067999.96042189</v>
      </c>
      <c r="L113" s="58">
        <v>11452826068.245</v>
      </c>
      <c r="M113" s="58">
        <v>94079926.909</v>
      </c>
      <c r="N113" s="51">
        <v>421.99</v>
      </c>
      <c r="O113" s="51">
        <f t="shared" si="2"/>
        <v>2.813266666666667</v>
      </c>
      <c r="P113" s="68"/>
      <c r="Q113" s="68">
        <v>177645.13</v>
      </c>
      <c r="R113" s="68">
        <v>177645.13</v>
      </c>
      <c r="S113" s="68"/>
      <c r="T113" s="68">
        <v>27859216.577</v>
      </c>
      <c r="U113" s="68">
        <v>27859216.577</v>
      </c>
      <c r="V113" s="9" t="s">
        <v>68</v>
      </c>
      <c r="W113" s="9" t="s">
        <v>63</v>
      </c>
      <c r="X113" s="9" t="s">
        <v>307</v>
      </c>
      <c r="Y113" s="9" t="s">
        <v>743</v>
      </c>
      <c r="Z113" s="9"/>
      <c r="AA113" s="9" t="s">
        <v>301</v>
      </c>
      <c r="AB113" s="9" t="s">
        <v>222</v>
      </c>
      <c r="AC113" s="9" t="s">
        <v>279</v>
      </c>
      <c r="AD113" s="8" t="s">
        <v>117</v>
      </c>
      <c r="AE113" s="8"/>
      <c r="AF113" s="8"/>
    </row>
    <row r="114" spans="1:32" ht="38.25">
      <c r="A114" s="16">
        <v>105</v>
      </c>
      <c r="B114" s="10" t="s">
        <v>87</v>
      </c>
      <c r="C114" s="11" t="s">
        <v>191</v>
      </c>
      <c r="D114" s="22"/>
      <c r="E114" s="11" t="s">
        <v>757</v>
      </c>
      <c r="F114" s="11" t="s">
        <v>351</v>
      </c>
      <c r="G114" s="37"/>
      <c r="H114" s="37"/>
      <c r="I114" s="244"/>
      <c r="J114" s="66"/>
      <c r="K114" s="66"/>
      <c r="L114" s="66"/>
      <c r="M114" s="66"/>
      <c r="N114" s="51">
        <v>300</v>
      </c>
      <c r="O114" s="51">
        <f t="shared" si="2"/>
        <v>2</v>
      </c>
      <c r="P114" s="68"/>
      <c r="Q114" s="51"/>
      <c r="R114" s="51"/>
      <c r="S114" s="68"/>
      <c r="T114" s="51"/>
      <c r="U114" s="51"/>
      <c r="V114" s="9" t="s">
        <v>68</v>
      </c>
      <c r="W114" s="9" t="s">
        <v>63</v>
      </c>
      <c r="X114" s="9" t="s">
        <v>307</v>
      </c>
      <c r="Y114" s="9" t="s">
        <v>743</v>
      </c>
      <c r="Z114" s="9" t="s">
        <v>300</v>
      </c>
      <c r="AA114" s="9" t="s">
        <v>300</v>
      </c>
      <c r="AB114" s="9" t="s">
        <v>222</v>
      </c>
      <c r="AC114" s="9" t="s">
        <v>279</v>
      </c>
      <c r="AD114" s="8" t="s">
        <v>117</v>
      </c>
      <c r="AE114" s="8"/>
      <c r="AF114" s="8"/>
    </row>
    <row r="115" spans="1:32" ht="38.25">
      <c r="A115" s="16">
        <v>106</v>
      </c>
      <c r="B115" s="10" t="s">
        <v>87</v>
      </c>
      <c r="C115" s="11" t="s">
        <v>191</v>
      </c>
      <c r="D115" s="22" t="s">
        <v>291</v>
      </c>
      <c r="E115" s="10" t="s">
        <v>971</v>
      </c>
      <c r="F115" s="11" t="s">
        <v>40</v>
      </c>
      <c r="G115" s="198" t="s">
        <v>819</v>
      </c>
      <c r="H115" s="198" t="s">
        <v>820</v>
      </c>
      <c r="I115" s="264" t="s">
        <v>190</v>
      </c>
      <c r="J115" s="58">
        <v>248000000</v>
      </c>
      <c r="K115" s="58">
        <v>248000000</v>
      </c>
      <c r="L115" s="58">
        <v>23946873042.075</v>
      </c>
      <c r="M115" s="58">
        <v>196713025.42</v>
      </c>
      <c r="N115" s="51">
        <v>70</v>
      </c>
      <c r="O115" s="51">
        <f t="shared" si="2"/>
        <v>0.4666666666666667</v>
      </c>
      <c r="P115" s="68"/>
      <c r="Q115" s="51"/>
      <c r="R115" s="51"/>
      <c r="S115" s="68"/>
      <c r="T115" s="51"/>
      <c r="U115" s="51"/>
      <c r="V115" s="9" t="s">
        <v>68</v>
      </c>
      <c r="W115" s="9" t="s">
        <v>63</v>
      </c>
      <c r="X115" s="9" t="s">
        <v>307</v>
      </c>
      <c r="Y115" s="9" t="s">
        <v>743</v>
      </c>
      <c r="Z115" s="9" t="s">
        <v>301</v>
      </c>
      <c r="AA115" s="9" t="s">
        <v>301</v>
      </c>
      <c r="AB115" s="9" t="s">
        <v>222</v>
      </c>
      <c r="AC115" s="9" t="s">
        <v>279</v>
      </c>
      <c r="AD115" s="8" t="s">
        <v>117</v>
      </c>
      <c r="AE115" s="8"/>
      <c r="AF115" s="8"/>
    </row>
    <row r="116" spans="1:32" ht="38.25">
      <c r="A116" s="16">
        <v>107</v>
      </c>
      <c r="B116" s="10" t="s">
        <v>87</v>
      </c>
      <c r="C116" s="11" t="s">
        <v>191</v>
      </c>
      <c r="D116" s="22" t="s">
        <v>292</v>
      </c>
      <c r="E116" s="10" t="s">
        <v>295</v>
      </c>
      <c r="F116" s="11" t="s">
        <v>40</v>
      </c>
      <c r="G116" s="198" t="s">
        <v>819</v>
      </c>
      <c r="H116" s="198" t="s">
        <v>820</v>
      </c>
      <c r="I116" s="264" t="s">
        <v>190</v>
      </c>
      <c r="J116" s="58">
        <v>248000000</v>
      </c>
      <c r="K116" s="58">
        <v>248000000</v>
      </c>
      <c r="L116" s="58">
        <v>23946873042.075</v>
      </c>
      <c r="M116" s="58">
        <v>196713025.42</v>
      </c>
      <c r="N116" s="51">
        <v>70</v>
      </c>
      <c r="O116" s="51">
        <f t="shared" si="2"/>
        <v>0.4666666666666667</v>
      </c>
      <c r="P116" s="68"/>
      <c r="Q116" s="51"/>
      <c r="R116" s="51"/>
      <c r="S116" s="68"/>
      <c r="T116" s="51"/>
      <c r="U116" s="51"/>
      <c r="V116" s="9" t="s">
        <v>68</v>
      </c>
      <c r="W116" s="9" t="s">
        <v>63</v>
      </c>
      <c r="X116" s="9" t="s">
        <v>307</v>
      </c>
      <c r="Y116" s="9" t="s">
        <v>743</v>
      </c>
      <c r="Z116" s="9" t="s">
        <v>301</v>
      </c>
      <c r="AA116" s="9" t="s">
        <v>301</v>
      </c>
      <c r="AB116" s="9" t="s">
        <v>222</v>
      </c>
      <c r="AC116" s="9" t="s">
        <v>279</v>
      </c>
      <c r="AD116" s="8" t="s">
        <v>117</v>
      </c>
      <c r="AE116" s="8"/>
      <c r="AF116" s="8"/>
    </row>
    <row r="117" spans="1:32" ht="38.25">
      <c r="A117" s="16">
        <v>108</v>
      </c>
      <c r="B117" s="10" t="s">
        <v>87</v>
      </c>
      <c r="C117" s="11" t="s">
        <v>191</v>
      </c>
      <c r="D117" s="22" t="s">
        <v>293</v>
      </c>
      <c r="E117" s="10" t="s">
        <v>296</v>
      </c>
      <c r="F117" s="11" t="s">
        <v>40</v>
      </c>
      <c r="G117" s="198" t="s">
        <v>819</v>
      </c>
      <c r="H117" s="198" t="s">
        <v>820</v>
      </c>
      <c r="I117" s="264" t="s">
        <v>190</v>
      </c>
      <c r="J117" s="58">
        <v>248000000</v>
      </c>
      <c r="K117" s="58">
        <v>248000000</v>
      </c>
      <c r="L117" s="58">
        <v>23946873042.075</v>
      </c>
      <c r="M117" s="58">
        <v>196713025.42</v>
      </c>
      <c r="N117" s="51">
        <v>70</v>
      </c>
      <c r="O117" s="51">
        <f t="shared" si="2"/>
        <v>0.4666666666666667</v>
      </c>
      <c r="P117" s="68"/>
      <c r="Q117" s="51"/>
      <c r="R117" s="51"/>
      <c r="S117" s="68"/>
      <c r="T117" s="51"/>
      <c r="U117" s="51"/>
      <c r="V117" s="9" t="s">
        <v>68</v>
      </c>
      <c r="W117" s="9" t="s">
        <v>63</v>
      </c>
      <c r="X117" s="9" t="s">
        <v>307</v>
      </c>
      <c r="Y117" s="9" t="s">
        <v>743</v>
      </c>
      <c r="Z117" s="9" t="s">
        <v>301</v>
      </c>
      <c r="AA117" s="9" t="s">
        <v>301</v>
      </c>
      <c r="AB117" s="9" t="s">
        <v>222</v>
      </c>
      <c r="AC117" s="9" t="s">
        <v>279</v>
      </c>
      <c r="AD117" s="8" t="s">
        <v>117</v>
      </c>
      <c r="AE117" s="8"/>
      <c r="AF117" s="8"/>
    </row>
    <row r="118" spans="1:32" ht="38.25">
      <c r="A118" s="16">
        <v>109</v>
      </c>
      <c r="B118" s="10" t="s">
        <v>87</v>
      </c>
      <c r="C118" s="11" t="s">
        <v>191</v>
      </c>
      <c r="D118" s="22" t="s">
        <v>294</v>
      </c>
      <c r="E118" s="10" t="s">
        <v>297</v>
      </c>
      <c r="F118" s="11" t="s">
        <v>40</v>
      </c>
      <c r="G118" s="198" t="s">
        <v>819</v>
      </c>
      <c r="H118" s="198" t="s">
        <v>820</v>
      </c>
      <c r="I118" s="264" t="s">
        <v>190</v>
      </c>
      <c r="J118" s="58">
        <v>248000000</v>
      </c>
      <c r="K118" s="58">
        <v>248000000</v>
      </c>
      <c r="L118" s="58">
        <v>23946873042.075</v>
      </c>
      <c r="M118" s="58">
        <v>196713025.42</v>
      </c>
      <c r="N118" s="51">
        <v>210</v>
      </c>
      <c r="O118" s="51">
        <f t="shared" si="2"/>
        <v>1.4</v>
      </c>
      <c r="P118" s="68"/>
      <c r="Q118" s="51"/>
      <c r="R118" s="51"/>
      <c r="S118" s="68"/>
      <c r="T118" s="51"/>
      <c r="U118" s="51"/>
      <c r="V118" s="9" t="s">
        <v>68</v>
      </c>
      <c r="W118" s="9" t="s">
        <v>63</v>
      </c>
      <c r="X118" s="9" t="s">
        <v>307</v>
      </c>
      <c r="Y118" s="9" t="s">
        <v>743</v>
      </c>
      <c r="Z118" s="9" t="s">
        <v>301</v>
      </c>
      <c r="AA118" s="9" t="s">
        <v>301</v>
      </c>
      <c r="AB118" s="9" t="s">
        <v>222</v>
      </c>
      <c r="AC118" s="9" t="s">
        <v>279</v>
      </c>
      <c r="AD118" s="8" t="s">
        <v>117</v>
      </c>
      <c r="AE118" s="8"/>
      <c r="AF118" s="8"/>
    </row>
    <row r="119" spans="1:32" ht="38.25">
      <c r="A119" s="16">
        <v>110</v>
      </c>
      <c r="B119" s="10" t="s">
        <v>87</v>
      </c>
      <c r="C119" s="11" t="s">
        <v>191</v>
      </c>
      <c r="D119" s="22" t="s">
        <v>913</v>
      </c>
      <c r="E119" s="11" t="s">
        <v>158</v>
      </c>
      <c r="F119" s="11" t="s">
        <v>40</v>
      </c>
      <c r="G119" s="198" t="s">
        <v>819</v>
      </c>
      <c r="H119" s="198" t="s">
        <v>820</v>
      </c>
      <c r="I119" s="264" t="s">
        <v>190</v>
      </c>
      <c r="J119" s="58">
        <v>248000000</v>
      </c>
      <c r="K119" s="58">
        <v>248000000</v>
      </c>
      <c r="L119" s="58">
        <v>23946873042.075</v>
      </c>
      <c r="M119" s="58">
        <v>196713025.42</v>
      </c>
      <c r="N119" s="51">
        <v>105</v>
      </c>
      <c r="O119" s="51">
        <f t="shared" si="2"/>
        <v>0.7</v>
      </c>
      <c r="P119" s="68"/>
      <c r="Q119" s="51"/>
      <c r="R119" s="51"/>
      <c r="S119" s="68"/>
      <c r="T119" s="51"/>
      <c r="U119" s="51"/>
      <c r="V119" s="9" t="s">
        <v>68</v>
      </c>
      <c r="W119" s="9" t="s">
        <v>63</v>
      </c>
      <c r="X119" s="9" t="s">
        <v>307</v>
      </c>
      <c r="Y119" s="9" t="s">
        <v>743</v>
      </c>
      <c r="Z119" s="9" t="s">
        <v>301</v>
      </c>
      <c r="AA119" s="9" t="s">
        <v>301</v>
      </c>
      <c r="AB119" s="9" t="s">
        <v>222</v>
      </c>
      <c r="AC119" s="9" t="s">
        <v>279</v>
      </c>
      <c r="AD119" s="8" t="s">
        <v>117</v>
      </c>
      <c r="AE119" s="8"/>
      <c r="AF119" s="8"/>
    </row>
    <row r="120" spans="1:32" ht="63.75">
      <c r="A120" s="16">
        <v>111</v>
      </c>
      <c r="B120" s="10" t="s">
        <v>87</v>
      </c>
      <c r="C120" s="11" t="s">
        <v>188</v>
      </c>
      <c r="D120" s="22"/>
      <c r="E120" s="11" t="s">
        <v>423</v>
      </c>
      <c r="F120" s="11" t="s">
        <v>40</v>
      </c>
      <c r="G120" s="37"/>
      <c r="H120" s="37"/>
      <c r="I120" s="244"/>
      <c r="J120" s="66"/>
      <c r="K120" s="66"/>
      <c r="L120" s="66"/>
      <c r="M120" s="66"/>
      <c r="N120" s="51">
        <v>20</v>
      </c>
      <c r="O120" s="51">
        <f t="shared" si="2"/>
        <v>0.13333333333333333</v>
      </c>
      <c r="P120" s="68"/>
      <c r="Q120" s="51"/>
      <c r="R120" s="51"/>
      <c r="S120" s="68"/>
      <c r="T120" s="51"/>
      <c r="U120" s="51"/>
      <c r="V120" s="9" t="s">
        <v>68</v>
      </c>
      <c r="W120" s="9" t="s">
        <v>63</v>
      </c>
      <c r="X120" s="9" t="s">
        <v>307</v>
      </c>
      <c r="Y120" s="9" t="s">
        <v>741</v>
      </c>
      <c r="Z120" s="9" t="s">
        <v>301</v>
      </c>
      <c r="AA120" s="9" t="s">
        <v>301</v>
      </c>
      <c r="AB120" s="9" t="s">
        <v>222</v>
      </c>
      <c r="AC120" s="9" t="s">
        <v>279</v>
      </c>
      <c r="AD120" s="8" t="s">
        <v>117</v>
      </c>
      <c r="AE120" s="8"/>
      <c r="AF120" s="8"/>
    </row>
    <row r="121" spans="1:32" ht="38.25">
      <c r="A121" s="16">
        <v>112</v>
      </c>
      <c r="B121" s="10" t="s">
        <v>87</v>
      </c>
      <c r="C121" s="11" t="s">
        <v>191</v>
      </c>
      <c r="D121" s="22"/>
      <c r="E121" s="55" t="s">
        <v>530</v>
      </c>
      <c r="F121" s="11" t="s">
        <v>198</v>
      </c>
      <c r="G121" s="37"/>
      <c r="H121" s="37"/>
      <c r="I121" s="9"/>
      <c r="K121" s="56"/>
      <c r="L121" s="56"/>
      <c r="M121" s="56"/>
      <c r="N121" s="51">
        <v>2589.243</v>
      </c>
      <c r="O121" s="51">
        <f t="shared" si="2"/>
        <v>17.26162</v>
      </c>
      <c r="P121" s="68"/>
      <c r="Q121" s="51"/>
      <c r="R121" s="51"/>
      <c r="S121" s="68"/>
      <c r="T121" s="51"/>
      <c r="U121" s="51"/>
      <c r="V121" s="9" t="s">
        <v>68</v>
      </c>
      <c r="W121" s="9" t="s">
        <v>63</v>
      </c>
      <c r="X121" s="9" t="s">
        <v>307</v>
      </c>
      <c r="Y121" s="9" t="s">
        <v>744</v>
      </c>
      <c r="Z121" s="9" t="s">
        <v>299</v>
      </c>
      <c r="AA121" s="9" t="s">
        <v>299</v>
      </c>
      <c r="AB121" s="9" t="s">
        <v>222</v>
      </c>
      <c r="AC121" s="9" t="s">
        <v>279</v>
      </c>
      <c r="AD121" s="8" t="s">
        <v>117</v>
      </c>
      <c r="AE121" s="8"/>
      <c r="AF121" s="8"/>
    </row>
    <row r="122" spans="1:32" ht="27" customHeight="1">
      <c r="A122" s="16">
        <v>113</v>
      </c>
      <c r="B122" s="10" t="s">
        <v>87</v>
      </c>
      <c r="C122" s="11" t="s">
        <v>191</v>
      </c>
      <c r="D122" s="22" t="s">
        <v>1111</v>
      </c>
      <c r="E122" s="55" t="s">
        <v>1112</v>
      </c>
      <c r="F122" s="394" t="s">
        <v>1113</v>
      </c>
      <c r="G122" s="37" t="s">
        <v>257</v>
      </c>
      <c r="H122" s="37" t="s">
        <v>384</v>
      </c>
      <c r="I122" s="9" t="s">
        <v>204</v>
      </c>
      <c r="J122" s="12">
        <v>50</v>
      </c>
      <c r="K122" s="56"/>
      <c r="L122" s="56"/>
      <c r="M122" s="56"/>
      <c r="N122" s="51"/>
      <c r="O122" s="51"/>
      <c r="P122" s="68">
        <f>R122-Q122</f>
        <v>210969.955</v>
      </c>
      <c r="Q122" s="51"/>
      <c r="R122" s="68">
        <v>210969.955</v>
      </c>
      <c r="S122" s="68">
        <f>U122-T122</f>
        <v>34018907.303</v>
      </c>
      <c r="T122" s="51"/>
      <c r="U122" s="68">
        <v>34018907.303</v>
      </c>
      <c r="V122" s="9" t="s">
        <v>68</v>
      </c>
      <c r="W122" s="9" t="s">
        <v>63</v>
      </c>
      <c r="X122" s="9"/>
      <c r="Y122" s="9"/>
      <c r="Z122" s="9"/>
      <c r="AA122" s="9"/>
      <c r="AB122" s="9"/>
      <c r="AC122" s="9" t="s">
        <v>279</v>
      </c>
      <c r="AD122" s="8" t="s">
        <v>117</v>
      </c>
      <c r="AE122" s="8"/>
      <c r="AF122" s="8"/>
    </row>
    <row r="123" spans="1:32" ht="38.25">
      <c r="A123" s="16">
        <v>114</v>
      </c>
      <c r="B123" s="10" t="s">
        <v>87</v>
      </c>
      <c r="C123" s="11" t="s">
        <v>188</v>
      </c>
      <c r="D123" s="22" t="s">
        <v>37</v>
      </c>
      <c r="E123" s="11" t="s">
        <v>266</v>
      </c>
      <c r="F123" s="11" t="s">
        <v>212</v>
      </c>
      <c r="G123" s="37" t="s">
        <v>38</v>
      </c>
      <c r="H123" s="37" t="s">
        <v>50</v>
      </c>
      <c r="I123" s="9" t="s">
        <v>204</v>
      </c>
      <c r="J123" s="12">
        <v>2.5</v>
      </c>
      <c r="K123" s="68">
        <v>2862999.998900608</v>
      </c>
      <c r="L123" s="58">
        <v>307407741.279</v>
      </c>
      <c r="M123" s="58">
        <v>2525219.335</v>
      </c>
      <c r="N123" s="51">
        <v>0</v>
      </c>
      <c r="O123" s="51">
        <f t="shared" si="2"/>
        <v>0</v>
      </c>
      <c r="P123" s="68"/>
      <c r="Q123" s="51"/>
      <c r="R123" s="51"/>
      <c r="S123" s="68"/>
      <c r="T123" s="51"/>
      <c r="U123" s="51"/>
      <c r="V123" s="9" t="s">
        <v>68</v>
      </c>
      <c r="W123" s="9" t="s">
        <v>63</v>
      </c>
      <c r="X123" s="9" t="s">
        <v>307</v>
      </c>
      <c r="Y123" s="9" t="s">
        <v>748</v>
      </c>
      <c r="Z123" s="9" t="s">
        <v>301</v>
      </c>
      <c r="AA123" s="9" t="s">
        <v>301</v>
      </c>
      <c r="AB123" s="9" t="s">
        <v>222</v>
      </c>
      <c r="AC123" s="9" t="s">
        <v>279</v>
      </c>
      <c r="AD123" s="8" t="s">
        <v>117</v>
      </c>
      <c r="AE123" s="8"/>
      <c r="AF123" s="8"/>
    </row>
    <row r="124" spans="1:32" ht="38.25">
      <c r="A124" s="16">
        <v>115</v>
      </c>
      <c r="B124" s="10" t="s">
        <v>87</v>
      </c>
      <c r="C124" s="11" t="s">
        <v>191</v>
      </c>
      <c r="D124" s="22" t="s">
        <v>376</v>
      </c>
      <c r="E124" s="11" t="s">
        <v>166</v>
      </c>
      <c r="F124" s="11" t="s">
        <v>212</v>
      </c>
      <c r="G124" s="37" t="s">
        <v>128</v>
      </c>
      <c r="H124" s="37" t="s">
        <v>129</v>
      </c>
      <c r="I124" s="9" t="s">
        <v>204</v>
      </c>
      <c r="J124" s="12">
        <v>41.5</v>
      </c>
      <c r="K124" s="68">
        <v>5153399.998021094</v>
      </c>
      <c r="L124" s="58">
        <v>637675661.902</v>
      </c>
      <c r="M124" s="58">
        <v>5238224.985</v>
      </c>
      <c r="N124" s="51">
        <v>399.69</v>
      </c>
      <c r="O124" s="51">
        <f t="shared" si="2"/>
        <v>2.6646</v>
      </c>
      <c r="P124" s="68">
        <f>R124-Q124</f>
        <v>33484.30799999999</v>
      </c>
      <c r="Q124" s="68">
        <v>211990.726</v>
      </c>
      <c r="R124" s="68">
        <v>245475.03399999999</v>
      </c>
      <c r="S124" s="68">
        <f>U124-T124</f>
        <v>5395995.09</v>
      </c>
      <c r="T124" s="68">
        <v>33241409.373</v>
      </c>
      <c r="U124" s="68">
        <v>38637404.463</v>
      </c>
      <c r="V124" s="9" t="s">
        <v>68</v>
      </c>
      <c r="W124" s="9" t="s">
        <v>63</v>
      </c>
      <c r="X124" s="9" t="s">
        <v>307</v>
      </c>
      <c r="Y124" s="9" t="s">
        <v>743</v>
      </c>
      <c r="Z124" s="9" t="s">
        <v>301</v>
      </c>
      <c r="AA124" s="9" t="s">
        <v>301</v>
      </c>
      <c r="AB124" s="9" t="s">
        <v>222</v>
      </c>
      <c r="AC124" s="9" t="s">
        <v>279</v>
      </c>
      <c r="AD124" s="8" t="s">
        <v>117</v>
      </c>
      <c r="AE124" s="8"/>
      <c r="AF124" s="8"/>
    </row>
    <row r="125" spans="1:32" ht="38.25">
      <c r="A125" s="16">
        <v>116</v>
      </c>
      <c r="B125" s="10" t="s">
        <v>88</v>
      </c>
      <c r="C125" s="11" t="s">
        <v>191</v>
      </c>
      <c r="D125" s="22"/>
      <c r="E125" s="55" t="s">
        <v>980</v>
      </c>
      <c r="F125" s="11" t="s">
        <v>212</v>
      </c>
      <c r="G125" s="37"/>
      <c r="H125" s="37"/>
      <c r="I125" s="9"/>
      <c r="K125" s="56"/>
      <c r="L125" s="56"/>
      <c r="M125" s="56"/>
      <c r="N125" s="51">
        <v>228</v>
      </c>
      <c r="O125" s="51">
        <f t="shared" si="2"/>
        <v>1.52</v>
      </c>
      <c r="P125" s="68"/>
      <c r="Q125" s="51"/>
      <c r="R125" s="51"/>
      <c r="S125" s="68"/>
      <c r="T125" s="51"/>
      <c r="U125" s="51"/>
      <c r="V125" s="9" t="s">
        <v>68</v>
      </c>
      <c r="W125" s="9" t="s">
        <v>63</v>
      </c>
      <c r="X125" s="9" t="s">
        <v>307</v>
      </c>
      <c r="Y125" s="9" t="s">
        <v>743</v>
      </c>
      <c r="Z125" s="9" t="s">
        <v>301</v>
      </c>
      <c r="AA125" s="9" t="s">
        <v>301</v>
      </c>
      <c r="AB125" s="9" t="s">
        <v>222</v>
      </c>
      <c r="AC125" s="9" t="s">
        <v>279</v>
      </c>
      <c r="AD125" s="8" t="s">
        <v>117</v>
      </c>
      <c r="AE125" s="8"/>
      <c r="AF125" s="8"/>
    </row>
    <row r="126" spans="1:32" ht="38.25">
      <c r="A126" s="16">
        <v>117</v>
      </c>
      <c r="B126" s="10" t="s">
        <v>87</v>
      </c>
      <c r="C126" s="11" t="s">
        <v>191</v>
      </c>
      <c r="D126" s="22"/>
      <c r="E126" s="11" t="s">
        <v>791</v>
      </c>
      <c r="F126" s="11" t="s">
        <v>212</v>
      </c>
      <c r="G126" s="37"/>
      <c r="H126" s="37"/>
      <c r="I126" s="9"/>
      <c r="K126" s="56"/>
      <c r="L126" s="56"/>
      <c r="M126" s="56"/>
      <c r="N126" s="51">
        <v>50</v>
      </c>
      <c r="O126" s="51">
        <f t="shared" si="2"/>
        <v>0.3333333333333333</v>
      </c>
      <c r="P126" s="68"/>
      <c r="Q126" s="51"/>
      <c r="R126" s="51"/>
      <c r="S126" s="68"/>
      <c r="T126" s="51"/>
      <c r="U126" s="51"/>
      <c r="V126" s="9" t="s">
        <v>68</v>
      </c>
      <c r="W126" s="9" t="s">
        <v>63</v>
      </c>
      <c r="X126" s="9" t="s">
        <v>307</v>
      </c>
      <c r="Y126" s="9"/>
      <c r="Z126" s="9"/>
      <c r="AA126" s="9" t="s">
        <v>301</v>
      </c>
      <c r="AB126" s="9" t="s">
        <v>222</v>
      </c>
      <c r="AC126" s="9" t="s">
        <v>279</v>
      </c>
      <c r="AD126" s="8" t="s">
        <v>117</v>
      </c>
      <c r="AE126" s="8"/>
      <c r="AF126" s="8"/>
    </row>
    <row r="127" spans="1:32" ht="38.25">
      <c r="A127" s="16">
        <v>118</v>
      </c>
      <c r="B127" s="10" t="s">
        <v>887</v>
      </c>
      <c r="C127" s="11" t="s">
        <v>188</v>
      </c>
      <c r="D127" s="22"/>
      <c r="E127" s="11" t="s">
        <v>889</v>
      </c>
      <c r="F127" s="11" t="s">
        <v>52</v>
      </c>
      <c r="G127" s="37"/>
      <c r="H127" s="37"/>
      <c r="I127" s="9"/>
      <c r="K127" s="56"/>
      <c r="L127" s="56"/>
      <c r="M127" s="56"/>
      <c r="N127" s="51">
        <v>171</v>
      </c>
      <c r="O127" s="51">
        <f t="shared" si="2"/>
        <v>1.14</v>
      </c>
      <c r="P127" s="68"/>
      <c r="Q127" s="51"/>
      <c r="R127" s="51"/>
      <c r="S127" s="68"/>
      <c r="T127" s="51"/>
      <c r="U127" s="51"/>
      <c r="V127" s="9" t="s">
        <v>68</v>
      </c>
      <c r="W127" s="9" t="s">
        <v>63</v>
      </c>
      <c r="X127" s="9" t="s">
        <v>307</v>
      </c>
      <c r="Y127" s="9"/>
      <c r="Z127" s="9"/>
      <c r="AA127" s="9" t="s">
        <v>299</v>
      </c>
      <c r="AB127" s="9" t="s">
        <v>222</v>
      </c>
      <c r="AC127" s="9" t="s">
        <v>279</v>
      </c>
      <c r="AD127" s="8" t="s">
        <v>117</v>
      </c>
      <c r="AE127" s="8"/>
      <c r="AF127" s="8"/>
    </row>
    <row r="128" spans="1:32" ht="38.25">
      <c r="A128" s="16">
        <v>119</v>
      </c>
      <c r="B128" s="10" t="s">
        <v>887</v>
      </c>
      <c r="C128" s="11" t="s">
        <v>188</v>
      </c>
      <c r="D128" s="22"/>
      <c r="E128" s="11" t="s">
        <v>889</v>
      </c>
      <c r="F128" s="11" t="s">
        <v>256</v>
      </c>
      <c r="G128" s="37"/>
      <c r="H128" s="37"/>
      <c r="I128" s="9"/>
      <c r="K128" s="56"/>
      <c r="L128" s="56"/>
      <c r="M128" s="56"/>
      <c r="N128" s="51">
        <v>800</v>
      </c>
      <c r="O128" s="51">
        <f t="shared" si="2"/>
        <v>5.333333333333333</v>
      </c>
      <c r="P128" s="68"/>
      <c r="Q128" s="51"/>
      <c r="R128" s="51"/>
      <c r="S128" s="68"/>
      <c r="T128" s="51"/>
      <c r="U128" s="51"/>
      <c r="V128" s="9" t="s">
        <v>68</v>
      </c>
      <c r="W128" s="9" t="s">
        <v>63</v>
      </c>
      <c r="X128" s="9" t="s">
        <v>307</v>
      </c>
      <c r="Y128" s="9"/>
      <c r="Z128" s="9"/>
      <c r="AA128" s="9" t="s">
        <v>299</v>
      </c>
      <c r="AB128" s="9" t="s">
        <v>222</v>
      </c>
      <c r="AC128" s="9" t="s">
        <v>279</v>
      </c>
      <c r="AD128" s="8" t="s">
        <v>117</v>
      </c>
      <c r="AE128" s="8"/>
      <c r="AF128" s="8"/>
    </row>
    <row r="129" spans="1:32" ht="38.25">
      <c r="A129" s="16">
        <v>120</v>
      </c>
      <c r="B129" s="10" t="s">
        <v>88</v>
      </c>
      <c r="C129" s="11" t="s">
        <v>191</v>
      </c>
      <c r="D129" s="42"/>
      <c r="E129" s="43" t="s">
        <v>972</v>
      </c>
      <c r="F129" s="11" t="s">
        <v>351</v>
      </c>
      <c r="G129" s="37"/>
      <c r="H129" s="37"/>
      <c r="I129" s="9"/>
      <c r="J129" s="11"/>
      <c r="K129" s="11"/>
      <c r="L129" s="11"/>
      <c r="M129" s="11"/>
      <c r="N129" s="51">
        <v>60</v>
      </c>
      <c r="O129" s="51">
        <f t="shared" si="2"/>
        <v>0.4</v>
      </c>
      <c r="P129" s="68"/>
      <c r="Q129" s="51"/>
      <c r="R129" s="51"/>
      <c r="S129" s="68"/>
      <c r="T129" s="51"/>
      <c r="U129" s="51"/>
      <c r="V129" s="9" t="s">
        <v>68</v>
      </c>
      <c r="W129" s="9" t="s">
        <v>63</v>
      </c>
      <c r="X129" s="9" t="s">
        <v>307</v>
      </c>
      <c r="Y129" s="9" t="s">
        <v>743</v>
      </c>
      <c r="Z129" s="9" t="s">
        <v>300</v>
      </c>
      <c r="AA129" s="9" t="s">
        <v>300</v>
      </c>
      <c r="AB129" s="9" t="s">
        <v>222</v>
      </c>
      <c r="AC129" s="9" t="s">
        <v>279</v>
      </c>
      <c r="AD129" s="8" t="s">
        <v>117</v>
      </c>
      <c r="AE129" s="8"/>
      <c r="AF129" s="8"/>
    </row>
    <row r="130" spans="1:32" ht="38.25">
      <c r="A130" s="16">
        <v>121</v>
      </c>
      <c r="B130" s="10" t="s">
        <v>88</v>
      </c>
      <c r="C130" s="11" t="s">
        <v>188</v>
      </c>
      <c r="D130" s="32">
        <v>10268</v>
      </c>
      <c r="E130" s="11" t="s">
        <v>108</v>
      </c>
      <c r="F130" s="11" t="s">
        <v>256</v>
      </c>
      <c r="G130" s="37" t="s">
        <v>269</v>
      </c>
      <c r="H130" s="37" t="s">
        <v>50</v>
      </c>
      <c r="I130" s="9" t="s">
        <v>204</v>
      </c>
      <c r="J130" s="12">
        <v>9</v>
      </c>
      <c r="K130" s="68">
        <v>10306799.996042188</v>
      </c>
      <c r="L130" s="58">
        <v>759763221.794</v>
      </c>
      <c r="M130" s="58">
        <v>6241120.571</v>
      </c>
      <c r="N130" s="51">
        <v>160.715</v>
      </c>
      <c r="O130" s="51">
        <f t="shared" si="2"/>
        <v>1.0714333333333335</v>
      </c>
      <c r="P130" s="68"/>
      <c r="Q130" s="51"/>
      <c r="R130" s="51"/>
      <c r="S130" s="68"/>
      <c r="T130" s="51"/>
      <c r="U130" s="51"/>
      <c r="V130" s="9" t="s">
        <v>68</v>
      </c>
      <c r="W130" s="9" t="s">
        <v>63</v>
      </c>
      <c r="X130" s="9" t="s">
        <v>307</v>
      </c>
      <c r="Y130" s="9" t="s">
        <v>747</v>
      </c>
      <c r="Z130" s="9" t="s">
        <v>299</v>
      </c>
      <c r="AA130" s="9" t="s">
        <v>299</v>
      </c>
      <c r="AB130" s="9" t="s">
        <v>222</v>
      </c>
      <c r="AC130" s="9" t="s">
        <v>279</v>
      </c>
      <c r="AD130" s="8" t="s">
        <v>117</v>
      </c>
      <c r="AE130" s="8"/>
      <c r="AF130" s="8"/>
    </row>
    <row r="131" spans="1:32" ht="38.25">
      <c r="A131" s="16">
        <v>122</v>
      </c>
      <c r="B131" s="10" t="s">
        <v>88</v>
      </c>
      <c r="C131" s="11" t="s">
        <v>188</v>
      </c>
      <c r="D131" s="32"/>
      <c r="E131" s="41" t="s">
        <v>309</v>
      </c>
      <c r="F131" s="11" t="s">
        <v>256</v>
      </c>
      <c r="G131" s="37"/>
      <c r="H131" s="37"/>
      <c r="I131" s="309"/>
      <c r="J131" s="40"/>
      <c r="K131" s="57"/>
      <c r="L131" s="57"/>
      <c r="M131" s="57"/>
      <c r="N131" s="51">
        <v>335.1</v>
      </c>
      <c r="O131" s="51">
        <f t="shared" si="2"/>
        <v>2.234</v>
      </c>
      <c r="P131" s="68"/>
      <c r="Q131" s="51"/>
      <c r="R131" s="51"/>
      <c r="S131" s="68"/>
      <c r="T131" s="51"/>
      <c r="U131" s="51"/>
      <c r="V131" s="13" t="s">
        <v>68</v>
      </c>
      <c r="W131" s="9" t="s">
        <v>63</v>
      </c>
      <c r="X131" s="9" t="s">
        <v>307</v>
      </c>
      <c r="Y131" s="9" t="s">
        <v>747</v>
      </c>
      <c r="Z131" s="9" t="s">
        <v>299</v>
      </c>
      <c r="AA131" s="9" t="s">
        <v>299</v>
      </c>
      <c r="AB131" s="9" t="s">
        <v>222</v>
      </c>
      <c r="AC131" s="9" t="s">
        <v>279</v>
      </c>
      <c r="AD131" s="8" t="s">
        <v>117</v>
      </c>
      <c r="AE131" s="8"/>
      <c r="AF131" s="8"/>
    </row>
    <row r="132" spans="1:32" ht="38.25">
      <c r="A132" s="16">
        <v>123</v>
      </c>
      <c r="B132" s="10" t="s">
        <v>88</v>
      </c>
      <c r="C132" s="11" t="s">
        <v>191</v>
      </c>
      <c r="D132" s="32" t="s">
        <v>213</v>
      </c>
      <c r="E132" s="11" t="s">
        <v>263</v>
      </c>
      <c r="F132" s="11" t="s">
        <v>40</v>
      </c>
      <c r="G132" s="37" t="s">
        <v>49</v>
      </c>
      <c r="H132" s="138" t="s">
        <v>104</v>
      </c>
      <c r="I132" s="9" t="s">
        <v>204</v>
      </c>
      <c r="J132" s="12">
        <v>11.291</v>
      </c>
      <c r="K132" s="230">
        <v>12930572.97150266</v>
      </c>
      <c r="L132" s="58">
        <v>408832471.387</v>
      </c>
      <c r="M132" s="58">
        <v>3358378.866</v>
      </c>
      <c r="N132" s="51">
        <v>85</v>
      </c>
      <c r="O132" s="51">
        <f t="shared" si="2"/>
        <v>0.5666666666666667</v>
      </c>
      <c r="P132" s="68"/>
      <c r="Q132" s="51"/>
      <c r="R132" s="51"/>
      <c r="S132" s="68"/>
      <c r="T132" s="51"/>
      <c r="U132" s="51"/>
      <c r="V132" s="9" t="s">
        <v>68</v>
      </c>
      <c r="W132" s="9" t="s">
        <v>63</v>
      </c>
      <c r="X132" s="9" t="s">
        <v>307</v>
      </c>
      <c r="Y132" s="9" t="s">
        <v>743</v>
      </c>
      <c r="Z132" s="9" t="s">
        <v>301</v>
      </c>
      <c r="AA132" s="9" t="s">
        <v>301</v>
      </c>
      <c r="AB132" s="9" t="s">
        <v>222</v>
      </c>
      <c r="AC132" s="9" t="s">
        <v>279</v>
      </c>
      <c r="AD132" s="8" t="s">
        <v>117</v>
      </c>
      <c r="AE132" s="8"/>
      <c r="AF132" s="8" t="s">
        <v>313</v>
      </c>
    </row>
    <row r="133" spans="1:32" ht="38.25">
      <c r="A133" s="16">
        <v>124</v>
      </c>
      <c r="B133" s="10" t="s">
        <v>88</v>
      </c>
      <c r="C133" s="11" t="s">
        <v>188</v>
      </c>
      <c r="D133" s="22" t="s">
        <v>1087</v>
      </c>
      <c r="E133" s="11" t="s">
        <v>95</v>
      </c>
      <c r="F133" s="11" t="s">
        <v>208</v>
      </c>
      <c r="G133" s="37" t="s">
        <v>96</v>
      </c>
      <c r="H133" s="37" t="s">
        <v>50</v>
      </c>
      <c r="I133" s="291" t="s">
        <v>204</v>
      </c>
      <c r="J133" s="12">
        <v>10</v>
      </c>
      <c r="K133" s="58">
        <v>11640499.967389138</v>
      </c>
      <c r="L133" s="58" t="s">
        <v>723</v>
      </c>
      <c r="M133" s="58" t="s">
        <v>723</v>
      </c>
      <c r="N133" s="51">
        <v>366.003</v>
      </c>
      <c r="O133" s="51">
        <f t="shared" si="2"/>
        <v>2.44002</v>
      </c>
      <c r="P133" s="68"/>
      <c r="Q133" s="68">
        <v>62466.941</v>
      </c>
      <c r="R133" s="68">
        <v>62466.941</v>
      </c>
      <c r="S133" s="68"/>
      <c r="T133" s="68">
        <v>9797936.635</v>
      </c>
      <c r="U133" s="68">
        <v>9797936.635</v>
      </c>
      <c r="V133" s="9" t="s">
        <v>68</v>
      </c>
      <c r="W133" s="9" t="s">
        <v>63</v>
      </c>
      <c r="X133" s="9" t="s">
        <v>311</v>
      </c>
      <c r="Y133" s="9" t="s">
        <v>743</v>
      </c>
      <c r="Z133" s="9" t="s">
        <v>301</v>
      </c>
      <c r="AA133" s="9" t="s">
        <v>301</v>
      </c>
      <c r="AB133" s="9" t="s">
        <v>222</v>
      </c>
      <c r="AC133" s="9" t="s">
        <v>279</v>
      </c>
      <c r="AD133" s="8" t="s">
        <v>117</v>
      </c>
      <c r="AE133" s="8"/>
      <c r="AF133" s="8"/>
    </row>
    <row r="134" spans="1:32" ht="38.25">
      <c r="A134" s="16">
        <v>125</v>
      </c>
      <c r="B134" s="10" t="s">
        <v>88</v>
      </c>
      <c r="C134" s="11" t="s">
        <v>191</v>
      </c>
      <c r="D134" s="22" t="s">
        <v>375</v>
      </c>
      <c r="E134" s="11" t="s">
        <v>240</v>
      </c>
      <c r="F134" s="11" t="s">
        <v>212</v>
      </c>
      <c r="G134" s="37" t="s">
        <v>377</v>
      </c>
      <c r="H134" s="37" t="s">
        <v>137</v>
      </c>
      <c r="I134" s="264" t="s">
        <v>204</v>
      </c>
      <c r="J134" s="58">
        <v>41500000</v>
      </c>
      <c r="K134" s="68">
        <v>45807999.98240973</v>
      </c>
      <c r="L134" s="58">
        <v>5627531786.757</v>
      </c>
      <c r="M134" s="58">
        <v>46227697.515</v>
      </c>
      <c r="N134" s="51">
        <v>417.674</v>
      </c>
      <c r="O134" s="51">
        <f t="shared" si="2"/>
        <v>2.7844933333333333</v>
      </c>
      <c r="P134" s="68"/>
      <c r="Q134" s="51"/>
      <c r="R134" s="51"/>
      <c r="S134" s="68"/>
      <c r="T134" s="51"/>
      <c r="U134" s="51"/>
      <c r="V134" s="9" t="s">
        <v>68</v>
      </c>
      <c r="W134" s="9" t="s">
        <v>63</v>
      </c>
      <c r="X134" s="9" t="s">
        <v>307</v>
      </c>
      <c r="Y134" s="9" t="s">
        <v>743</v>
      </c>
      <c r="Z134" s="9" t="s">
        <v>301</v>
      </c>
      <c r="AA134" s="9" t="s">
        <v>301</v>
      </c>
      <c r="AB134" s="9" t="s">
        <v>222</v>
      </c>
      <c r="AC134" s="9" t="s">
        <v>279</v>
      </c>
      <c r="AD134" s="8" t="s">
        <v>117</v>
      </c>
      <c r="AE134" s="8"/>
      <c r="AF134" s="8"/>
    </row>
    <row r="135" spans="1:32" ht="38.25">
      <c r="A135" s="16">
        <v>126</v>
      </c>
      <c r="B135" s="10" t="s">
        <v>88</v>
      </c>
      <c r="C135" s="11" t="s">
        <v>191</v>
      </c>
      <c r="D135" s="32" t="s">
        <v>454</v>
      </c>
      <c r="E135" s="43" t="s">
        <v>456</v>
      </c>
      <c r="F135" s="11" t="s">
        <v>212</v>
      </c>
      <c r="G135" s="37" t="s">
        <v>455</v>
      </c>
      <c r="H135" s="37" t="s">
        <v>137</v>
      </c>
      <c r="I135" s="244" t="s">
        <v>204</v>
      </c>
      <c r="J135" s="64">
        <v>97.08</v>
      </c>
      <c r="K135" s="68">
        <v>111176148.06758036</v>
      </c>
      <c r="L135" s="58">
        <v>12102297216.475</v>
      </c>
      <c r="M135" s="58">
        <v>99415046.625</v>
      </c>
      <c r="N135" s="51">
        <v>65</v>
      </c>
      <c r="O135" s="51">
        <f t="shared" si="2"/>
        <v>0.43333333333333335</v>
      </c>
      <c r="P135" s="68"/>
      <c r="Q135" s="51"/>
      <c r="R135" s="51"/>
      <c r="S135" s="68"/>
      <c r="T135" s="51"/>
      <c r="U135" s="51"/>
      <c r="V135" s="9" t="s">
        <v>68</v>
      </c>
      <c r="W135" s="9" t="s">
        <v>63</v>
      </c>
      <c r="X135" s="9" t="s">
        <v>307</v>
      </c>
      <c r="Y135" s="9" t="s">
        <v>743</v>
      </c>
      <c r="Z135" s="9" t="s">
        <v>301</v>
      </c>
      <c r="AA135" s="9" t="s">
        <v>301</v>
      </c>
      <c r="AB135" s="9" t="s">
        <v>222</v>
      </c>
      <c r="AC135" s="9" t="s">
        <v>279</v>
      </c>
      <c r="AD135" s="8" t="s">
        <v>117</v>
      </c>
      <c r="AE135" s="8"/>
      <c r="AF135" s="8"/>
    </row>
    <row r="136" spans="1:32" ht="38.25">
      <c r="A136" s="16">
        <v>127</v>
      </c>
      <c r="B136" s="10" t="s">
        <v>88</v>
      </c>
      <c r="C136" s="11" t="s">
        <v>188</v>
      </c>
      <c r="D136" s="32" t="s">
        <v>385</v>
      </c>
      <c r="E136" s="61" t="s">
        <v>2</v>
      </c>
      <c r="F136" s="11" t="s">
        <v>212</v>
      </c>
      <c r="G136" s="37" t="s">
        <v>383</v>
      </c>
      <c r="H136" s="37" t="s">
        <v>384</v>
      </c>
      <c r="I136" s="244" t="s">
        <v>204</v>
      </c>
      <c r="J136" s="66">
        <v>6</v>
      </c>
      <c r="K136" s="68">
        <v>6871199.99736146</v>
      </c>
      <c r="L136" s="58">
        <v>842267237.855</v>
      </c>
      <c r="M136" s="58">
        <v>6918854.762</v>
      </c>
      <c r="N136" s="51">
        <v>200</v>
      </c>
      <c r="O136" s="51">
        <f t="shared" si="2"/>
        <v>1.3333333333333333</v>
      </c>
      <c r="P136" s="68"/>
      <c r="Q136" s="51"/>
      <c r="R136" s="51"/>
      <c r="S136" s="68"/>
      <c r="T136" s="51"/>
      <c r="U136" s="51"/>
      <c r="V136" s="9" t="s">
        <v>68</v>
      </c>
      <c r="W136" s="9" t="s">
        <v>63</v>
      </c>
      <c r="X136" s="9" t="s">
        <v>307</v>
      </c>
      <c r="Y136" s="9" t="s">
        <v>738</v>
      </c>
      <c r="Z136" s="9" t="s">
        <v>301</v>
      </c>
      <c r="AA136" s="9" t="s">
        <v>301</v>
      </c>
      <c r="AB136" s="9" t="s">
        <v>222</v>
      </c>
      <c r="AC136" s="9" t="s">
        <v>279</v>
      </c>
      <c r="AD136" s="8" t="s">
        <v>117</v>
      </c>
      <c r="AE136" s="8"/>
      <c r="AF136" s="8"/>
    </row>
    <row r="137" spans="1:32" ht="38.25">
      <c r="A137" s="16">
        <v>128</v>
      </c>
      <c r="B137" s="10" t="s">
        <v>88</v>
      </c>
      <c r="C137" s="11" t="s">
        <v>188</v>
      </c>
      <c r="D137" s="32" t="s">
        <v>663</v>
      </c>
      <c r="E137" s="43" t="s">
        <v>666</v>
      </c>
      <c r="F137" s="43" t="s">
        <v>256</v>
      </c>
      <c r="G137" s="138" t="s">
        <v>667</v>
      </c>
      <c r="H137" s="138" t="s">
        <v>372</v>
      </c>
      <c r="I137" s="244" t="s">
        <v>204</v>
      </c>
      <c r="J137" s="68">
        <v>10000000</v>
      </c>
      <c r="K137" s="68">
        <v>11451999.995602433</v>
      </c>
      <c r="L137" s="58">
        <v>1049300998.229</v>
      </c>
      <c r="M137" s="58">
        <v>8619546.008</v>
      </c>
      <c r="N137" s="51">
        <v>500</v>
      </c>
      <c r="O137" s="51">
        <f t="shared" si="2"/>
        <v>3.3333333333333335</v>
      </c>
      <c r="P137" s="68">
        <f>R137-Q137</f>
        <v>122487.623</v>
      </c>
      <c r="Q137" s="68"/>
      <c r="R137" s="68">
        <v>122487.623</v>
      </c>
      <c r="S137" s="68">
        <f>U137-T137</f>
        <v>19745017.398</v>
      </c>
      <c r="T137" s="68"/>
      <c r="U137" s="389">
        <v>19745017.398</v>
      </c>
      <c r="V137" s="9" t="s">
        <v>68</v>
      </c>
      <c r="W137" s="9" t="s">
        <v>63</v>
      </c>
      <c r="X137" s="9" t="s">
        <v>307</v>
      </c>
      <c r="Y137" s="9" t="s">
        <v>744</v>
      </c>
      <c r="Z137" s="9"/>
      <c r="AA137" s="9" t="s">
        <v>299</v>
      </c>
      <c r="AB137" s="9" t="s">
        <v>222</v>
      </c>
      <c r="AC137" s="9" t="s">
        <v>279</v>
      </c>
      <c r="AD137" s="8" t="s">
        <v>117</v>
      </c>
      <c r="AE137" s="8"/>
      <c r="AF137" s="8"/>
    </row>
    <row r="138" spans="1:32" ht="38.25">
      <c r="A138" s="16">
        <v>129</v>
      </c>
      <c r="B138" s="10" t="s">
        <v>88</v>
      </c>
      <c r="C138" s="11" t="s">
        <v>188</v>
      </c>
      <c r="D138" s="32" t="s">
        <v>664</v>
      </c>
      <c r="E138" s="43" t="s">
        <v>665</v>
      </c>
      <c r="F138" s="11" t="s">
        <v>41</v>
      </c>
      <c r="G138" s="138" t="s">
        <v>667</v>
      </c>
      <c r="H138" s="138" t="s">
        <v>328</v>
      </c>
      <c r="I138" s="244" t="s">
        <v>204</v>
      </c>
      <c r="J138" s="68">
        <v>10000000</v>
      </c>
      <c r="K138" s="68">
        <v>11451999.995602433</v>
      </c>
      <c r="L138" s="58">
        <v>721352336.581</v>
      </c>
      <c r="M138" s="58">
        <v>5925592.05</v>
      </c>
      <c r="N138" s="51">
        <v>0</v>
      </c>
      <c r="O138" s="51">
        <f t="shared" si="2"/>
        <v>0</v>
      </c>
      <c r="P138" s="68">
        <f>R138-Q138</f>
        <v>456122.771</v>
      </c>
      <c r="Q138" s="68"/>
      <c r="R138" s="68">
        <v>456122.771</v>
      </c>
      <c r="S138" s="68">
        <f>U138-T138</f>
        <v>73527037.432</v>
      </c>
      <c r="T138" s="68"/>
      <c r="U138" s="389">
        <v>73527037.432</v>
      </c>
      <c r="V138" s="9" t="s">
        <v>68</v>
      </c>
      <c r="W138" s="9" t="s">
        <v>63</v>
      </c>
      <c r="X138" s="9" t="s">
        <v>311</v>
      </c>
      <c r="Y138" s="9" t="s">
        <v>749</v>
      </c>
      <c r="Z138" s="9"/>
      <c r="AA138" s="9" t="s">
        <v>300</v>
      </c>
      <c r="AB138" s="9" t="s">
        <v>222</v>
      </c>
      <c r="AC138" s="9" t="s">
        <v>279</v>
      </c>
      <c r="AD138" s="8" t="s">
        <v>117</v>
      </c>
      <c r="AE138" s="8"/>
      <c r="AF138" s="8"/>
    </row>
    <row r="139" spans="1:32" ht="63.75">
      <c r="A139" s="16">
        <v>130</v>
      </c>
      <c r="B139" s="10" t="s">
        <v>88</v>
      </c>
      <c r="C139" s="11" t="s">
        <v>188</v>
      </c>
      <c r="D139" s="32">
        <v>201567486</v>
      </c>
      <c r="E139" s="43" t="s">
        <v>693</v>
      </c>
      <c r="F139" s="11" t="s">
        <v>208</v>
      </c>
      <c r="G139" s="138" t="s">
        <v>694</v>
      </c>
      <c r="H139" s="138" t="s">
        <v>695</v>
      </c>
      <c r="I139" s="244" t="s">
        <v>204</v>
      </c>
      <c r="J139" s="68">
        <v>10000000</v>
      </c>
      <c r="K139" s="68">
        <v>11451999.995602433</v>
      </c>
      <c r="L139" s="66"/>
      <c r="M139" s="66"/>
      <c r="N139" s="51">
        <v>150</v>
      </c>
      <c r="O139" s="51">
        <f t="shared" si="2"/>
        <v>1</v>
      </c>
      <c r="P139" s="68">
        <f>R139-Q139</f>
        <v>4477341.914</v>
      </c>
      <c r="Q139" s="68"/>
      <c r="R139" s="68">
        <v>4477341.914</v>
      </c>
      <c r="S139" s="68">
        <f>U139-T139</f>
        <v>700256482.558</v>
      </c>
      <c r="T139" s="68"/>
      <c r="U139" s="68">
        <v>700256482.558</v>
      </c>
      <c r="V139" s="9" t="s">
        <v>68</v>
      </c>
      <c r="W139" s="9" t="s">
        <v>63</v>
      </c>
      <c r="X139" s="9" t="s">
        <v>311</v>
      </c>
      <c r="Y139" s="9" t="s">
        <v>739</v>
      </c>
      <c r="Z139" s="9"/>
      <c r="AA139" s="9" t="s">
        <v>301</v>
      </c>
      <c r="AB139" s="9" t="s">
        <v>222</v>
      </c>
      <c r="AC139" s="9" t="s">
        <v>279</v>
      </c>
      <c r="AD139" s="8" t="s">
        <v>117</v>
      </c>
      <c r="AE139" s="8"/>
      <c r="AF139" s="8"/>
    </row>
    <row r="140" spans="1:32" ht="38.25">
      <c r="A140" s="16">
        <v>131</v>
      </c>
      <c r="B140" s="10" t="s">
        <v>88</v>
      </c>
      <c r="C140" s="11" t="s">
        <v>188</v>
      </c>
      <c r="D140" s="32">
        <v>10226</v>
      </c>
      <c r="E140" s="43" t="s">
        <v>783</v>
      </c>
      <c r="F140" s="11" t="s">
        <v>39</v>
      </c>
      <c r="G140" s="138" t="s">
        <v>689</v>
      </c>
      <c r="H140" s="138" t="s">
        <v>50</v>
      </c>
      <c r="I140" s="244" t="s">
        <v>204</v>
      </c>
      <c r="J140" s="68">
        <v>19800000</v>
      </c>
      <c r="K140" s="68">
        <v>22674959.991292816</v>
      </c>
      <c r="L140" s="66"/>
      <c r="M140" s="66"/>
      <c r="N140" s="51"/>
      <c r="O140" s="51">
        <f t="shared" si="2"/>
        <v>0</v>
      </c>
      <c r="P140" s="68">
        <f>R140-Q140</f>
        <v>67271.133</v>
      </c>
      <c r="Q140" s="68"/>
      <c r="R140" s="68">
        <v>67271.133</v>
      </c>
      <c r="S140" s="68">
        <f>U140-T140</f>
        <v>10844113.502</v>
      </c>
      <c r="T140" s="68"/>
      <c r="U140" s="389">
        <v>10844113.502</v>
      </c>
      <c r="V140" s="9" t="s">
        <v>71</v>
      </c>
      <c r="W140" s="9" t="s">
        <v>63</v>
      </c>
      <c r="X140" s="9" t="s">
        <v>311</v>
      </c>
      <c r="Y140" s="9" t="s">
        <v>747</v>
      </c>
      <c r="Z140" s="9"/>
      <c r="AA140" s="9" t="s">
        <v>300</v>
      </c>
      <c r="AB140" s="9" t="s">
        <v>222</v>
      </c>
      <c r="AC140" s="9" t="s">
        <v>279</v>
      </c>
      <c r="AD140" s="8" t="s">
        <v>117</v>
      </c>
      <c r="AE140" s="8"/>
      <c r="AF140" s="8"/>
    </row>
    <row r="141" spans="1:32" ht="38.25">
      <c r="A141" s="16">
        <v>132</v>
      </c>
      <c r="B141" s="10" t="s">
        <v>88</v>
      </c>
      <c r="C141" s="11" t="s">
        <v>188</v>
      </c>
      <c r="D141" s="32" t="s">
        <v>696</v>
      </c>
      <c r="E141" s="43" t="s">
        <v>784</v>
      </c>
      <c r="F141" s="11" t="s">
        <v>39</v>
      </c>
      <c r="G141" s="138" t="s">
        <v>697</v>
      </c>
      <c r="H141" s="138" t="s">
        <v>535</v>
      </c>
      <c r="I141" s="244" t="s">
        <v>204</v>
      </c>
      <c r="J141" s="68">
        <v>8000000</v>
      </c>
      <c r="K141" s="68">
        <v>9161599.996481946</v>
      </c>
      <c r="L141" s="58">
        <v>549861148.113</v>
      </c>
      <c r="M141" s="58">
        <v>4516867.393</v>
      </c>
      <c r="N141" s="51"/>
      <c r="O141" s="51">
        <f t="shared" si="2"/>
        <v>0</v>
      </c>
      <c r="P141" s="68">
        <f>R141-Q141</f>
        <v>90814.646</v>
      </c>
      <c r="Q141" s="68"/>
      <c r="R141" s="68">
        <v>90814.646</v>
      </c>
      <c r="S141" s="68">
        <f>U141-T141</f>
        <v>14556949.012</v>
      </c>
      <c r="T141" s="68"/>
      <c r="U141" s="68">
        <v>14556949.012</v>
      </c>
      <c r="V141" s="9" t="s">
        <v>68</v>
      </c>
      <c r="W141" s="9" t="s">
        <v>63</v>
      </c>
      <c r="X141" s="9" t="s">
        <v>311</v>
      </c>
      <c r="Y141" s="9" t="s">
        <v>747</v>
      </c>
      <c r="Z141" s="9"/>
      <c r="AA141" s="9" t="s">
        <v>300</v>
      </c>
      <c r="AB141" s="9" t="s">
        <v>222</v>
      </c>
      <c r="AC141" s="9" t="s">
        <v>279</v>
      </c>
      <c r="AD141" s="8" t="s">
        <v>117</v>
      </c>
      <c r="AE141" s="8"/>
      <c r="AF141" s="8"/>
    </row>
    <row r="142" spans="1:32" ht="38.25">
      <c r="A142" s="16">
        <v>133</v>
      </c>
      <c r="B142" s="10" t="s">
        <v>88</v>
      </c>
      <c r="C142" s="11" t="s">
        <v>188</v>
      </c>
      <c r="D142" s="32" t="s">
        <v>766</v>
      </c>
      <c r="E142" s="43" t="s">
        <v>767</v>
      </c>
      <c r="F142" s="11" t="s">
        <v>319</v>
      </c>
      <c r="G142" s="138" t="s">
        <v>727</v>
      </c>
      <c r="H142" s="138" t="s">
        <v>768</v>
      </c>
      <c r="I142" s="244" t="s">
        <v>204</v>
      </c>
      <c r="J142" s="57">
        <v>10</v>
      </c>
      <c r="K142" s="68">
        <v>11451999.995602433</v>
      </c>
      <c r="L142" s="58">
        <v>1311563588.358</v>
      </c>
      <c r="M142" s="58">
        <v>10773917.791</v>
      </c>
      <c r="N142" s="51">
        <v>188.714</v>
      </c>
      <c r="O142" s="51">
        <f t="shared" si="2"/>
        <v>1.2580933333333333</v>
      </c>
      <c r="P142" s="68"/>
      <c r="Q142" s="51"/>
      <c r="R142" s="51"/>
      <c r="S142" s="68"/>
      <c r="T142" s="51"/>
      <c r="U142" s="51"/>
      <c r="V142" s="9" t="s">
        <v>68</v>
      </c>
      <c r="W142" s="9" t="s">
        <v>63</v>
      </c>
      <c r="X142" s="9" t="s">
        <v>307</v>
      </c>
      <c r="Y142" s="9"/>
      <c r="Z142" s="9"/>
      <c r="AA142" s="9" t="s">
        <v>300</v>
      </c>
      <c r="AB142" s="9" t="s">
        <v>222</v>
      </c>
      <c r="AC142" s="9" t="s">
        <v>279</v>
      </c>
      <c r="AD142" s="8" t="s">
        <v>117</v>
      </c>
      <c r="AE142" s="8"/>
      <c r="AF142" s="8"/>
    </row>
    <row r="143" spans="1:32" ht="38.25">
      <c r="A143" s="16">
        <v>134</v>
      </c>
      <c r="B143" s="10" t="s">
        <v>88</v>
      </c>
      <c r="C143" s="11" t="s">
        <v>188</v>
      </c>
      <c r="D143" s="32" t="s">
        <v>1065</v>
      </c>
      <c r="E143" s="43" t="s">
        <v>1064</v>
      </c>
      <c r="F143" s="138" t="s">
        <v>727</v>
      </c>
      <c r="G143" s="138" t="s">
        <v>731</v>
      </c>
      <c r="H143" s="43" t="s">
        <v>204</v>
      </c>
      <c r="I143" s="230">
        <v>7500000</v>
      </c>
      <c r="J143" s="57"/>
      <c r="K143" s="68"/>
      <c r="L143" s="58"/>
      <c r="M143" s="58"/>
      <c r="N143" s="51"/>
      <c r="O143" s="51"/>
      <c r="P143" s="68">
        <f>R143-Q143</f>
        <v>1240773.84</v>
      </c>
      <c r="Q143" s="68"/>
      <c r="R143" s="68">
        <v>1240773.84</v>
      </c>
      <c r="S143" s="68">
        <f>U143-T143</f>
        <v>200012870.227</v>
      </c>
      <c r="T143" s="68"/>
      <c r="U143" s="389">
        <v>200012870.227</v>
      </c>
      <c r="V143" s="9" t="s">
        <v>1063</v>
      </c>
      <c r="W143" s="9" t="s">
        <v>63</v>
      </c>
      <c r="X143" s="9"/>
      <c r="Y143" s="9"/>
      <c r="Z143" s="9"/>
      <c r="AA143" s="9"/>
      <c r="AB143" s="9"/>
      <c r="AC143" s="9" t="s">
        <v>279</v>
      </c>
      <c r="AD143" s="8" t="s">
        <v>117</v>
      </c>
      <c r="AE143" s="8"/>
      <c r="AF143" s="8"/>
    </row>
    <row r="144" spans="1:32" ht="38.25">
      <c r="A144" s="16">
        <v>135</v>
      </c>
      <c r="B144" s="10" t="s">
        <v>88</v>
      </c>
      <c r="C144" s="11" t="s">
        <v>188</v>
      </c>
      <c r="D144" s="32" t="s">
        <v>1066</v>
      </c>
      <c r="E144" s="43" t="s">
        <v>1068</v>
      </c>
      <c r="F144" s="138" t="s">
        <v>727</v>
      </c>
      <c r="G144" s="138" t="s">
        <v>1067</v>
      </c>
      <c r="H144" s="43" t="s">
        <v>204</v>
      </c>
      <c r="I144" s="230">
        <v>7500000</v>
      </c>
      <c r="J144" s="57"/>
      <c r="K144" s="68"/>
      <c r="L144" s="58"/>
      <c r="M144" s="58"/>
      <c r="N144" s="51"/>
      <c r="O144" s="51"/>
      <c r="P144" s="68">
        <f>R144-Q144</f>
        <v>124128.44299999997</v>
      </c>
      <c r="Q144" s="68">
        <v>1382264.768</v>
      </c>
      <c r="R144" s="68">
        <v>1506393.211</v>
      </c>
      <c r="S144" s="68">
        <f>U144-T144</f>
        <v>19413694.196999997</v>
      </c>
      <c r="T144" s="68">
        <v>216808161.164</v>
      </c>
      <c r="U144" s="68">
        <v>236221855.361</v>
      </c>
      <c r="V144" s="9" t="s">
        <v>68</v>
      </c>
      <c r="W144" s="9" t="s">
        <v>63</v>
      </c>
      <c r="X144" s="9"/>
      <c r="Y144" s="9"/>
      <c r="Z144" s="9"/>
      <c r="AA144" s="9"/>
      <c r="AB144" s="9"/>
      <c r="AC144" s="9" t="s">
        <v>279</v>
      </c>
      <c r="AD144" s="8" t="s">
        <v>117</v>
      </c>
      <c r="AE144" s="8"/>
      <c r="AF144" s="8"/>
    </row>
    <row r="145" spans="1:32" ht="38.25">
      <c r="A145" s="16">
        <v>136</v>
      </c>
      <c r="B145" s="43" t="s">
        <v>192</v>
      </c>
      <c r="C145" s="11" t="s">
        <v>191</v>
      </c>
      <c r="D145" s="309" t="s">
        <v>548</v>
      </c>
      <c r="E145" s="11" t="s">
        <v>402</v>
      </c>
      <c r="F145" s="11" t="s">
        <v>198</v>
      </c>
      <c r="G145" s="37" t="s">
        <v>519</v>
      </c>
      <c r="H145" s="37" t="s">
        <v>453</v>
      </c>
      <c r="I145" s="309" t="s">
        <v>190</v>
      </c>
      <c r="J145" s="57">
        <v>130</v>
      </c>
      <c r="K145" s="58">
        <v>130000000</v>
      </c>
      <c r="L145" s="58">
        <v>14020836173.57</v>
      </c>
      <c r="M145" s="58">
        <v>115175000</v>
      </c>
      <c r="N145" s="51">
        <v>700</v>
      </c>
      <c r="O145" s="51">
        <f t="shared" si="2"/>
        <v>4.666666666666667</v>
      </c>
      <c r="P145" s="68">
        <f>R145-Q145</f>
        <v>2110483.41</v>
      </c>
      <c r="Q145" s="68"/>
      <c r="R145" s="68">
        <v>2110483.41</v>
      </c>
      <c r="S145" s="68">
        <f>U145-T145</f>
        <v>337466226.727</v>
      </c>
      <c r="T145" s="68"/>
      <c r="U145" s="68">
        <v>337466226.727</v>
      </c>
      <c r="V145" s="9" t="s">
        <v>68</v>
      </c>
      <c r="W145" s="9" t="s">
        <v>63</v>
      </c>
      <c r="X145" s="9" t="s">
        <v>307</v>
      </c>
      <c r="Y145" s="9" t="s">
        <v>738</v>
      </c>
      <c r="Z145" s="9" t="s">
        <v>299</v>
      </c>
      <c r="AA145" s="9" t="s">
        <v>299</v>
      </c>
      <c r="AB145" s="9" t="s">
        <v>571</v>
      </c>
      <c r="AC145" s="9" t="s">
        <v>278</v>
      </c>
      <c r="AD145" s="8" t="s">
        <v>117</v>
      </c>
      <c r="AE145" s="8"/>
      <c r="AF145" s="8"/>
    </row>
    <row r="146" spans="1:32" ht="51">
      <c r="A146" s="16">
        <v>137</v>
      </c>
      <c r="B146" s="43" t="s">
        <v>192</v>
      </c>
      <c r="C146" s="11" t="s">
        <v>191</v>
      </c>
      <c r="D146" s="309" t="s">
        <v>549</v>
      </c>
      <c r="E146" s="11" t="s">
        <v>550</v>
      </c>
      <c r="F146" s="11" t="s">
        <v>198</v>
      </c>
      <c r="G146" s="37" t="s">
        <v>551</v>
      </c>
      <c r="H146" s="37" t="s">
        <v>490</v>
      </c>
      <c r="I146" s="309" t="s">
        <v>190</v>
      </c>
      <c r="J146" s="57">
        <v>300</v>
      </c>
      <c r="K146" s="58">
        <v>300000000</v>
      </c>
      <c r="L146" s="58">
        <v>31203740674.541</v>
      </c>
      <c r="M146" s="58">
        <v>256325000</v>
      </c>
      <c r="N146" s="51">
        <v>4900</v>
      </c>
      <c r="O146" s="51">
        <f t="shared" si="2"/>
        <v>32.666666666666664</v>
      </c>
      <c r="P146" s="68"/>
      <c r="Q146" s="68">
        <v>12000000</v>
      </c>
      <c r="R146" s="68">
        <v>12000000</v>
      </c>
      <c r="S146" s="68"/>
      <c r="T146" s="68">
        <v>1882500588.24</v>
      </c>
      <c r="U146" s="68">
        <v>1882500588.24</v>
      </c>
      <c r="V146" s="9" t="s">
        <v>94</v>
      </c>
      <c r="W146" s="9" t="s">
        <v>43</v>
      </c>
      <c r="X146" s="9" t="s">
        <v>311</v>
      </c>
      <c r="Y146" s="9" t="s">
        <v>745</v>
      </c>
      <c r="Z146" s="9" t="s">
        <v>299</v>
      </c>
      <c r="AA146" s="9" t="s">
        <v>299</v>
      </c>
      <c r="AB146" s="9" t="s">
        <v>571</v>
      </c>
      <c r="AC146" s="9" t="s">
        <v>278</v>
      </c>
      <c r="AD146" s="8" t="s">
        <v>117</v>
      </c>
      <c r="AE146" s="8"/>
      <c r="AF146" s="8"/>
    </row>
    <row r="147" spans="1:32" ht="63.75">
      <c r="A147" s="16">
        <v>138</v>
      </c>
      <c r="B147" s="10" t="s">
        <v>192</v>
      </c>
      <c r="C147" s="11" t="s">
        <v>191</v>
      </c>
      <c r="D147" s="42">
        <v>8600</v>
      </c>
      <c r="E147" s="43" t="s">
        <v>448</v>
      </c>
      <c r="F147" s="11" t="s">
        <v>198</v>
      </c>
      <c r="G147" s="37" t="s">
        <v>449</v>
      </c>
      <c r="H147" s="37" t="s">
        <v>137</v>
      </c>
      <c r="I147" s="9" t="s">
        <v>190</v>
      </c>
      <c r="J147" s="12">
        <v>100</v>
      </c>
      <c r="K147" s="58">
        <v>100000000</v>
      </c>
      <c r="L147" s="58">
        <v>7272506904.684</v>
      </c>
      <c r="M147" s="58">
        <v>59740444.32</v>
      </c>
      <c r="N147" s="51">
        <v>3000</v>
      </c>
      <c r="O147" s="51">
        <f t="shared" si="2"/>
        <v>20</v>
      </c>
      <c r="P147" s="68"/>
      <c r="Q147" s="51"/>
      <c r="R147" s="51"/>
      <c r="S147" s="68"/>
      <c r="T147" s="51"/>
      <c r="U147" s="51"/>
      <c r="V147" s="13" t="s">
        <v>94</v>
      </c>
      <c r="W147" s="9" t="s">
        <v>43</v>
      </c>
      <c r="X147" s="9" t="s">
        <v>311</v>
      </c>
      <c r="Y147" s="9" t="s">
        <v>741</v>
      </c>
      <c r="Z147" s="9" t="s">
        <v>299</v>
      </c>
      <c r="AA147" s="9" t="s">
        <v>299</v>
      </c>
      <c r="AB147" s="9" t="s">
        <v>571</v>
      </c>
      <c r="AC147" s="9" t="s">
        <v>278</v>
      </c>
      <c r="AD147" s="8" t="s">
        <v>117</v>
      </c>
      <c r="AE147" s="8"/>
      <c r="AF147" s="8"/>
    </row>
    <row r="148" spans="1:32" ht="51">
      <c r="A148" s="16">
        <v>139</v>
      </c>
      <c r="B148" s="10" t="s">
        <v>192</v>
      </c>
      <c r="C148" s="11" t="s">
        <v>191</v>
      </c>
      <c r="D148" s="42">
        <v>8620</v>
      </c>
      <c r="E148" s="43" t="s">
        <v>450</v>
      </c>
      <c r="F148" s="11" t="s">
        <v>198</v>
      </c>
      <c r="G148" s="37" t="s">
        <v>367</v>
      </c>
      <c r="H148" s="37" t="s">
        <v>137</v>
      </c>
      <c r="I148" s="9" t="s">
        <v>190</v>
      </c>
      <c r="J148" s="12">
        <v>300</v>
      </c>
      <c r="K148" s="58">
        <v>300000000</v>
      </c>
      <c r="L148" s="58">
        <v>22445978603.447</v>
      </c>
      <c r="M148" s="58">
        <v>184383838</v>
      </c>
      <c r="N148" s="51">
        <v>7200</v>
      </c>
      <c r="O148" s="51">
        <f t="shared" si="2"/>
        <v>48</v>
      </c>
      <c r="P148" s="68"/>
      <c r="Q148" s="68">
        <v>9217586</v>
      </c>
      <c r="R148" s="68">
        <v>9217586</v>
      </c>
      <c r="S148" s="68"/>
      <c r="T148" s="68">
        <v>1446009255.596</v>
      </c>
      <c r="U148" s="68">
        <v>1446009255.596</v>
      </c>
      <c r="V148" s="13" t="s">
        <v>94</v>
      </c>
      <c r="W148" s="9" t="s">
        <v>43</v>
      </c>
      <c r="X148" s="9" t="s">
        <v>311</v>
      </c>
      <c r="Y148" s="9" t="s">
        <v>748</v>
      </c>
      <c r="Z148" s="9" t="s">
        <v>299</v>
      </c>
      <c r="AA148" s="9" t="s">
        <v>299</v>
      </c>
      <c r="AB148" s="9" t="s">
        <v>571</v>
      </c>
      <c r="AC148" s="9" t="s">
        <v>278</v>
      </c>
      <c r="AD148" s="8" t="s">
        <v>117</v>
      </c>
      <c r="AE148" s="8"/>
      <c r="AF148" s="8"/>
    </row>
    <row r="149" spans="1:32" ht="38.25">
      <c r="A149" s="16">
        <v>140</v>
      </c>
      <c r="B149" s="10" t="s">
        <v>192</v>
      </c>
      <c r="C149" s="11" t="s">
        <v>191</v>
      </c>
      <c r="D149" s="30" t="s">
        <v>97</v>
      </c>
      <c r="E149" s="11" t="s">
        <v>430</v>
      </c>
      <c r="F149" s="11" t="s">
        <v>212</v>
      </c>
      <c r="G149" s="37" t="s">
        <v>98</v>
      </c>
      <c r="H149" s="37" t="s">
        <v>50</v>
      </c>
      <c r="I149" s="9" t="s">
        <v>190</v>
      </c>
      <c r="J149" s="12">
        <v>400</v>
      </c>
      <c r="K149" s="58">
        <v>400000000</v>
      </c>
      <c r="L149" s="58">
        <v>2091942554.403</v>
      </c>
      <c r="M149" s="58">
        <v>17184387.63</v>
      </c>
      <c r="N149" s="51">
        <v>0</v>
      </c>
      <c r="O149" s="51">
        <f t="shared" si="2"/>
        <v>0</v>
      </c>
      <c r="P149" s="68">
        <f>R149-Q149</f>
        <v>225000</v>
      </c>
      <c r="Q149" s="68">
        <v>1007706.97</v>
      </c>
      <c r="R149" s="68">
        <v>1232706.97</v>
      </c>
      <c r="S149" s="68">
        <f>U149-T149</f>
        <v>35696267.597</v>
      </c>
      <c r="T149" s="68">
        <v>158084080.317</v>
      </c>
      <c r="U149" s="389">
        <v>193780347.914</v>
      </c>
      <c r="V149" s="9" t="s">
        <v>68</v>
      </c>
      <c r="W149" s="9" t="s">
        <v>63</v>
      </c>
      <c r="X149" s="9" t="s">
        <v>307</v>
      </c>
      <c r="Y149" s="9" t="s">
        <v>743</v>
      </c>
      <c r="Z149" s="9" t="s">
        <v>301</v>
      </c>
      <c r="AA149" s="9" t="s">
        <v>301</v>
      </c>
      <c r="AB149" s="9" t="s">
        <v>571</v>
      </c>
      <c r="AC149" s="9" t="s">
        <v>278</v>
      </c>
      <c r="AD149" s="8" t="s">
        <v>117</v>
      </c>
      <c r="AE149" s="8"/>
      <c r="AF149" s="8" t="s">
        <v>314</v>
      </c>
    </row>
    <row r="150" spans="1:32" ht="38.25">
      <c r="A150" s="16">
        <v>141</v>
      </c>
      <c r="B150" s="10" t="s">
        <v>192</v>
      </c>
      <c r="C150" s="11" t="s">
        <v>191</v>
      </c>
      <c r="D150" s="30">
        <v>8646</v>
      </c>
      <c r="E150" s="11" t="s">
        <v>369</v>
      </c>
      <c r="F150" s="11" t="s">
        <v>212</v>
      </c>
      <c r="G150" s="37" t="s">
        <v>370</v>
      </c>
      <c r="H150" s="37" t="s">
        <v>364</v>
      </c>
      <c r="I150" s="9" t="s">
        <v>190</v>
      </c>
      <c r="J150" s="12">
        <v>390</v>
      </c>
      <c r="K150" s="58">
        <v>390000000</v>
      </c>
      <c r="L150" s="58">
        <v>47207490859.294</v>
      </c>
      <c r="M150" s="58">
        <v>387788766.12</v>
      </c>
      <c r="N150" s="51">
        <v>750</v>
      </c>
      <c r="O150" s="51">
        <f t="shared" si="2"/>
        <v>5</v>
      </c>
      <c r="P150" s="68">
        <f>R150-Q150</f>
        <v>1495185.68</v>
      </c>
      <c r="Q150" s="68"/>
      <c r="R150" s="68">
        <v>1495185.68</v>
      </c>
      <c r="S150" s="68">
        <f>U150-T150</f>
        <v>239080140.263</v>
      </c>
      <c r="T150" s="68"/>
      <c r="U150" s="68">
        <v>239080140.263</v>
      </c>
      <c r="V150" s="9" t="s">
        <v>68</v>
      </c>
      <c r="W150" s="9" t="s">
        <v>63</v>
      </c>
      <c r="X150" s="9" t="s">
        <v>307</v>
      </c>
      <c r="Y150" s="9" t="s">
        <v>743</v>
      </c>
      <c r="Z150" s="9" t="s">
        <v>301</v>
      </c>
      <c r="AA150" s="9" t="s">
        <v>301</v>
      </c>
      <c r="AB150" s="9" t="s">
        <v>571</v>
      </c>
      <c r="AC150" s="9" t="s">
        <v>278</v>
      </c>
      <c r="AD150" s="8" t="s">
        <v>117</v>
      </c>
      <c r="AE150" s="8"/>
      <c r="AF150" s="8"/>
    </row>
    <row r="151" spans="1:32" s="90" customFormat="1" ht="38.25">
      <c r="A151" s="16">
        <v>142</v>
      </c>
      <c r="B151" s="10" t="s">
        <v>192</v>
      </c>
      <c r="C151" s="11" t="s">
        <v>191</v>
      </c>
      <c r="D151" s="30" t="s">
        <v>794</v>
      </c>
      <c r="E151" s="11" t="s">
        <v>426</v>
      </c>
      <c r="F151" s="11" t="s">
        <v>40</v>
      </c>
      <c r="G151" s="37"/>
      <c r="H151" s="37"/>
      <c r="I151" s="9"/>
      <c r="J151" s="45"/>
      <c r="K151" s="56"/>
      <c r="L151" s="56"/>
      <c r="M151" s="56"/>
      <c r="N151" s="51">
        <v>319.1</v>
      </c>
      <c r="O151" s="51">
        <f aca="true" t="shared" si="3" ref="O151:O204">N151/150</f>
        <v>2.1273333333333335</v>
      </c>
      <c r="P151" s="68"/>
      <c r="Q151" s="51"/>
      <c r="R151" s="51"/>
      <c r="S151" s="68"/>
      <c r="T151" s="51"/>
      <c r="U151" s="51"/>
      <c r="V151" s="9" t="s">
        <v>68</v>
      </c>
      <c r="W151" s="9" t="s">
        <v>63</v>
      </c>
      <c r="X151" s="9" t="s">
        <v>307</v>
      </c>
      <c r="Y151" s="9" t="s">
        <v>743</v>
      </c>
      <c r="Z151" s="9" t="s">
        <v>301</v>
      </c>
      <c r="AA151" s="9" t="s">
        <v>301</v>
      </c>
      <c r="AB151" s="9" t="s">
        <v>571</v>
      </c>
      <c r="AC151" s="9" t="s">
        <v>278</v>
      </c>
      <c r="AD151" s="8" t="s">
        <v>117</v>
      </c>
      <c r="AE151" s="8"/>
      <c r="AF151" s="8"/>
    </row>
    <row r="152" spans="1:32" ht="38.25">
      <c r="A152" s="16">
        <v>143</v>
      </c>
      <c r="B152" s="10" t="s">
        <v>192</v>
      </c>
      <c r="C152" s="11" t="s">
        <v>191</v>
      </c>
      <c r="D152" s="30" t="s">
        <v>796</v>
      </c>
      <c r="E152" s="11" t="s">
        <v>424</v>
      </c>
      <c r="F152" s="11" t="s">
        <v>40</v>
      </c>
      <c r="G152" s="37"/>
      <c r="H152" s="37"/>
      <c r="I152" s="9"/>
      <c r="J152" s="45"/>
      <c r="K152" s="56"/>
      <c r="L152" s="56"/>
      <c r="M152" s="56"/>
      <c r="N152" s="51">
        <v>140</v>
      </c>
      <c r="O152" s="51">
        <f t="shared" si="3"/>
        <v>0.9333333333333333</v>
      </c>
      <c r="P152" s="68"/>
      <c r="Q152" s="51"/>
      <c r="R152" s="51"/>
      <c r="S152" s="68"/>
      <c r="T152" s="51"/>
      <c r="U152" s="51"/>
      <c r="V152" s="9" t="s">
        <v>68</v>
      </c>
      <c r="W152" s="9" t="s">
        <v>63</v>
      </c>
      <c r="X152" s="9" t="s">
        <v>307</v>
      </c>
      <c r="Y152" s="9" t="s">
        <v>743</v>
      </c>
      <c r="Z152" s="9" t="s">
        <v>301</v>
      </c>
      <c r="AA152" s="9" t="s">
        <v>301</v>
      </c>
      <c r="AB152" s="9" t="s">
        <v>571</v>
      </c>
      <c r="AC152" s="9" t="s">
        <v>278</v>
      </c>
      <c r="AD152" s="8" t="s">
        <v>117</v>
      </c>
      <c r="AE152" s="8"/>
      <c r="AF152" s="8"/>
    </row>
    <row r="153" spans="1:32" ht="54">
      <c r="A153" s="16">
        <v>144</v>
      </c>
      <c r="B153" s="10" t="s">
        <v>192</v>
      </c>
      <c r="C153" s="11" t="s">
        <v>191</v>
      </c>
      <c r="D153" s="30" t="s">
        <v>797</v>
      </c>
      <c r="E153" s="67" t="s">
        <v>527</v>
      </c>
      <c r="F153" s="11" t="s">
        <v>40</v>
      </c>
      <c r="G153" s="37"/>
      <c r="H153" s="37"/>
      <c r="I153" s="225"/>
      <c r="J153" s="62"/>
      <c r="K153" s="62"/>
      <c r="L153" s="62"/>
      <c r="M153" s="62"/>
      <c r="N153" s="51">
        <v>330</v>
      </c>
      <c r="O153" s="51">
        <f t="shared" si="3"/>
        <v>2.2</v>
      </c>
      <c r="P153" s="68"/>
      <c r="Q153" s="51"/>
      <c r="R153" s="51"/>
      <c r="S153" s="68"/>
      <c r="T153" s="51"/>
      <c r="U153" s="51"/>
      <c r="V153" s="9" t="s">
        <v>68</v>
      </c>
      <c r="W153" s="9" t="s">
        <v>63</v>
      </c>
      <c r="X153" s="9" t="s">
        <v>307</v>
      </c>
      <c r="Y153" s="9" t="s">
        <v>743</v>
      </c>
      <c r="Z153" s="9" t="s">
        <v>301</v>
      </c>
      <c r="AA153" s="9" t="s">
        <v>301</v>
      </c>
      <c r="AB153" s="9" t="s">
        <v>571</v>
      </c>
      <c r="AC153" s="9" t="s">
        <v>278</v>
      </c>
      <c r="AD153" s="8" t="s">
        <v>117</v>
      </c>
      <c r="AE153" s="8"/>
      <c r="AF153" s="8"/>
    </row>
    <row r="154" spans="1:32" ht="38.25">
      <c r="A154" s="16">
        <v>145</v>
      </c>
      <c r="B154" s="10" t="s">
        <v>192</v>
      </c>
      <c r="C154" s="11" t="s">
        <v>191</v>
      </c>
      <c r="D154" s="30" t="s">
        <v>802</v>
      </c>
      <c r="E154" s="61" t="s">
        <v>408</v>
      </c>
      <c r="F154" s="11" t="s">
        <v>40</v>
      </c>
      <c r="G154" s="37"/>
      <c r="H154" s="37"/>
      <c r="I154" s="225"/>
      <c r="J154" s="62"/>
      <c r="K154" s="62"/>
      <c r="L154" s="62"/>
      <c r="M154" s="62"/>
      <c r="N154" s="51">
        <v>400</v>
      </c>
      <c r="O154" s="51">
        <f t="shared" si="3"/>
        <v>2.6666666666666665</v>
      </c>
      <c r="P154" s="68"/>
      <c r="Q154" s="51"/>
      <c r="R154" s="51"/>
      <c r="S154" s="68"/>
      <c r="T154" s="51"/>
      <c r="U154" s="51"/>
      <c r="V154" s="9" t="s">
        <v>68</v>
      </c>
      <c r="W154" s="9" t="s">
        <v>63</v>
      </c>
      <c r="X154" s="9" t="s">
        <v>307</v>
      </c>
      <c r="Y154" s="9" t="s">
        <v>743</v>
      </c>
      <c r="Z154" s="9" t="s">
        <v>301</v>
      </c>
      <c r="AA154" s="9" t="s">
        <v>301</v>
      </c>
      <c r="AB154" s="9" t="s">
        <v>571</v>
      </c>
      <c r="AC154" s="9" t="s">
        <v>278</v>
      </c>
      <c r="AD154" s="8" t="s">
        <v>117</v>
      </c>
      <c r="AE154" s="8"/>
      <c r="AF154" s="8"/>
    </row>
    <row r="155" spans="1:32" ht="38.25">
      <c r="A155" s="16">
        <v>146</v>
      </c>
      <c r="B155" s="10" t="s">
        <v>192</v>
      </c>
      <c r="C155" s="11" t="s">
        <v>191</v>
      </c>
      <c r="D155" s="30" t="s">
        <v>803</v>
      </c>
      <c r="E155" s="61" t="s">
        <v>804</v>
      </c>
      <c r="F155" s="11" t="s">
        <v>40</v>
      </c>
      <c r="G155" s="37"/>
      <c r="H155" s="37"/>
      <c r="I155" s="225"/>
      <c r="J155" s="62"/>
      <c r="K155" s="62"/>
      <c r="L155" s="62"/>
      <c r="M155" s="62"/>
      <c r="N155" s="51">
        <v>100</v>
      </c>
      <c r="O155" s="51">
        <f t="shared" si="3"/>
        <v>0.6666666666666666</v>
      </c>
      <c r="P155" s="68"/>
      <c r="Q155" s="51"/>
      <c r="R155" s="51"/>
      <c r="S155" s="68"/>
      <c r="T155" s="51"/>
      <c r="U155" s="51"/>
      <c r="V155" s="9" t="s">
        <v>68</v>
      </c>
      <c r="W155" s="9" t="s">
        <v>63</v>
      </c>
      <c r="X155" s="9" t="s">
        <v>307</v>
      </c>
      <c r="Y155" s="9"/>
      <c r="Z155" s="9"/>
      <c r="AA155" s="9" t="s">
        <v>301</v>
      </c>
      <c r="AB155" s="9" t="s">
        <v>571</v>
      </c>
      <c r="AC155" s="9" t="s">
        <v>278</v>
      </c>
      <c r="AD155" s="8" t="s">
        <v>117</v>
      </c>
      <c r="AE155" s="8"/>
      <c r="AF155" s="8"/>
    </row>
    <row r="156" spans="1:32" ht="54">
      <c r="A156" s="16">
        <v>147</v>
      </c>
      <c r="B156" s="10" t="s">
        <v>194</v>
      </c>
      <c r="C156" s="11" t="s">
        <v>191</v>
      </c>
      <c r="D156" s="33">
        <v>5686</v>
      </c>
      <c r="E156" s="11" t="s">
        <v>288</v>
      </c>
      <c r="F156" s="11" t="s">
        <v>39</v>
      </c>
      <c r="G156" s="37" t="s">
        <v>131</v>
      </c>
      <c r="H156" s="37" t="s">
        <v>132</v>
      </c>
      <c r="I156" s="244" t="s">
        <v>195</v>
      </c>
      <c r="J156" s="40">
        <v>88.9</v>
      </c>
      <c r="K156" s="68">
        <v>123641231.19907475</v>
      </c>
      <c r="L156" s="58">
        <v>10157634426.289</v>
      </c>
      <c r="M156" s="58">
        <v>83440497.454</v>
      </c>
      <c r="N156" s="51">
        <v>1000</v>
      </c>
      <c r="O156" s="51">
        <f t="shared" si="3"/>
        <v>6.666666666666667</v>
      </c>
      <c r="P156" s="68">
        <f>R156-Q156</f>
        <v>2999999.986</v>
      </c>
      <c r="Q156" s="68"/>
      <c r="R156" s="68">
        <v>2999999.986</v>
      </c>
      <c r="S156" s="68">
        <f>U156-T156</f>
        <v>482700028.687</v>
      </c>
      <c r="T156" s="68"/>
      <c r="U156" s="389">
        <v>482700028.687</v>
      </c>
      <c r="V156" s="9" t="s">
        <v>68</v>
      </c>
      <c r="W156" s="9" t="s">
        <v>63</v>
      </c>
      <c r="X156" s="9" t="s">
        <v>307</v>
      </c>
      <c r="Y156" s="390" t="s">
        <v>741</v>
      </c>
      <c r="Z156" s="9" t="s">
        <v>299</v>
      </c>
      <c r="AA156" s="9" t="s">
        <v>300</v>
      </c>
      <c r="AB156" s="9" t="s">
        <v>571</v>
      </c>
      <c r="AC156" s="9" t="s">
        <v>278</v>
      </c>
      <c r="AD156" s="8" t="s">
        <v>117</v>
      </c>
      <c r="AE156" s="8"/>
      <c r="AF156" s="8" t="s">
        <v>313</v>
      </c>
    </row>
    <row r="157" spans="1:32" ht="38.25">
      <c r="A157" s="16">
        <v>148</v>
      </c>
      <c r="B157" s="10" t="s">
        <v>194</v>
      </c>
      <c r="C157" s="11" t="s">
        <v>191</v>
      </c>
      <c r="D157" s="33" t="s">
        <v>789</v>
      </c>
      <c r="E157" s="11" t="s">
        <v>289</v>
      </c>
      <c r="F157" s="11" t="s">
        <v>198</v>
      </c>
      <c r="G157" s="37" t="s">
        <v>131</v>
      </c>
      <c r="H157" s="37" t="s">
        <v>132</v>
      </c>
      <c r="I157" s="244" t="s">
        <v>195</v>
      </c>
      <c r="J157" s="40">
        <v>88.9</v>
      </c>
      <c r="K157" s="68">
        <v>123641231.19907475</v>
      </c>
      <c r="L157" s="57"/>
      <c r="M157" s="57"/>
      <c r="N157" s="51">
        <v>3242.21</v>
      </c>
      <c r="O157" s="51">
        <f t="shared" si="3"/>
        <v>21.614733333333334</v>
      </c>
      <c r="P157" s="68"/>
      <c r="Q157" s="51"/>
      <c r="R157" s="51"/>
      <c r="S157" s="68"/>
      <c r="T157" s="68"/>
      <c r="U157" s="68"/>
      <c r="V157" s="9" t="s">
        <v>68</v>
      </c>
      <c r="W157" s="9" t="s">
        <v>63</v>
      </c>
      <c r="X157" s="9" t="s">
        <v>307</v>
      </c>
      <c r="Y157" s="9"/>
      <c r="Z157" s="9" t="s">
        <v>299</v>
      </c>
      <c r="AA157" s="9" t="s">
        <v>299</v>
      </c>
      <c r="AB157" s="9" t="s">
        <v>571</v>
      </c>
      <c r="AC157" s="9" t="s">
        <v>278</v>
      </c>
      <c r="AD157" s="8" t="s">
        <v>117</v>
      </c>
      <c r="AE157" s="8"/>
      <c r="AF157" s="8" t="s">
        <v>313</v>
      </c>
    </row>
    <row r="158" spans="1:32" ht="38.25">
      <c r="A158" s="16">
        <v>149</v>
      </c>
      <c r="B158" s="10" t="s">
        <v>194</v>
      </c>
      <c r="C158" s="11" t="s">
        <v>191</v>
      </c>
      <c r="D158" s="42" t="s">
        <v>393</v>
      </c>
      <c r="E158" s="61" t="s">
        <v>394</v>
      </c>
      <c r="F158" s="11" t="s">
        <v>52</v>
      </c>
      <c r="G158" s="37" t="s">
        <v>367</v>
      </c>
      <c r="H158" s="37" t="s">
        <v>395</v>
      </c>
      <c r="I158" s="225" t="s">
        <v>195</v>
      </c>
      <c r="J158" s="62">
        <v>142600000</v>
      </c>
      <c r="K158" s="68">
        <v>198326654.31932575</v>
      </c>
      <c r="L158" s="58">
        <v>23694925718.815</v>
      </c>
      <c r="M158" s="58">
        <v>194643389.016</v>
      </c>
      <c r="N158" s="51">
        <v>2094</v>
      </c>
      <c r="O158" s="51">
        <f t="shared" si="3"/>
        <v>13.96</v>
      </c>
      <c r="P158" s="68"/>
      <c r="Q158" s="230">
        <v>9769389.969</v>
      </c>
      <c r="R158" s="230">
        <v>9769389.969</v>
      </c>
      <c r="S158" s="68"/>
      <c r="T158" s="230">
        <v>1532085627.962</v>
      </c>
      <c r="U158" s="230">
        <v>1532085627.962</v>
      </c>
      <c r="V158" s="9" t="s">
        <v>68</v>
      </c>
      <c r="W158" s="9" t="s">
        <v>63</v>
      </c>
      <c r="X158" s="9" t="s">
        <v>307</v>
      </c>
      <c r="Y158" s="9" t="s">
        <v>738</v>
      </c>
      <c r="Z158" s="9" t="s">
        <v>299</v>
      </c>
      <c r="AA158" s="9" t="s">
        <v>299</v>
      </c>
      <c r="AB158" s="9" t="s">
        <v>571</v>
      </c>
      <c r="AC158" s="9" t="s">
        <v>278</v>
      </c>
      <c r="AD158" s="8" t="s">
        <v>117</v>
      </c>
      <c r="AE158" s="8"/>
      <c r="AF158" s="8"/>
    </row>
    <row r="159" spans="1:32" ht="38.25">
      <c r="A159" s="16">
        <v>150</v>
      </c>
      <c r="B159" s="10" t="s">
        <v>194</v>
      </c>
      <c r="C159" s="11" t="s">
        <v>191</v>
      </c>
      <c r="D159" s="42" t="s">
        <v>773</v>
      </c>
      <c r="E159" s="61" t="s">
        <v>774</v>
      </c>
      <c r="F159" s="11" t="s">
        <v>275</v>
      </c>
      <c r="G159" s="138" t="s">
        <v>775</v>
      </c>
      <c r="H159" s="138" t="s">
        <v>348</v>
      </c>
      <c r="I159" s="225" t="s">
        <v>195</v>
      </c>
      <c r="J159" s="386">
        <v>53.4</v>
      </c>
      <c r="K159" s="68">
        <v>74268186.1195792</v>
      </c>
      <c r="L159" s="58">
        <v>873310.153</v>
      </c>
      <c r="M159" s="58">
        <v>7173.859</v>
      </c>
      <c r="N159" s="51">
        <v>9000</v>
      </c>
      <c r="O159" s="51">
        <f t="shared" si="3"/>
        <v>60</v>
      </c>
      <c r="P159" s="68"/>
      <c r="Q159" s="51"/>
      <c r="R159" s="51"/>
      <c r="S159" s="68"/>
      <c r="T159" s="51"/>
      <c r="U159" s="51"/>
      <c r="V159" s="9" t="s">
        <v>320</v>
      </c>
      <c r="W159" s="9" t="s">
        <v>43</v>
      </c>
      <c r="X159" s="9" t="s">
        <v>311</v>
      </c>
      <c r="Y159" s="9"/>
      <c r="Z159" s="9"/>
      <c r="AA159" s="9" t="s">
        <v>300</v>
      </c>
      <c r="AB159" s="9" t="s">
        <v>571</v>
      </c>
      <c r="AC159" s="9" t="s">
        <v>278</v>
      </c>
      <c r="AD159" s="8" t="s">
        <v>117</v>
      </c>
      <c r="AE159" s="8"/>
      <c r="AF159" s="8"/>
    </row>
    <row r="160" spans="1:32" ht="51">
      <c r="A160" s="16">
        <v>151</v>
      </c>
      <c r="B160" s="10" t="s">
        <v>194</v>
      </c>
      <c r="C160" s="11" t="s">
        <v>191</v>
      </c>
      <c r="D160" s="42" t="s">
        <v>504</v>
      </c>
      <c r="E160" s="43" t="s">
        <v>379</v>
      </c>
      <c r="F160" s="11" t="s">
        <v>229</v>
      </c>
      <c r="G160" s="37" t="s">
        <v>459</v>
      </c>
      <c r="H160" s="37" t="s">
        <v>325</v>
      </c>
      <c r="I160" s="244" t="s">
        <v>195</v>
      </c>
      <c r="J160" s="313">
        <v>74.4</v>
      </c>
      <c r="K160" s="68">
        <v>103474776.16660473</v>
      </c>
      <c r="L160" s="58">
        <v>8182678296.585</v>
      </c>
      <c r="M160" s="58">
        <v>67217101.829</v>
      </c>
      <c r="N160" s="51">
        <v>3606.2</v>
      </c>
      <c r="O160" s="51">
        <f t="shared" si="3"/>
        <v>24.04133333333333</v>
      </c>
      <c r="P160" s="68">
        <v>5885273.014</v>
      </c>
      <c r="Q160" s="68"/>
      <c r="R160" s="68">
        <v>5885273.014</v>
      </c>
      <c r="S160" s="68">
        <v>933436684.937</v>
      </c>
      <c r="T160" s="68"/>
      <c r="U160" s="389">
        <v>933436684.937</v>
      </c>
      <c r="V160" s="13" t="s">
        <v>94</v>
      </c>
      <c r="W160" s="9" t="s">
        <v>43</v>
      </c>
      <c r="X160" s="9" t="s">
        <v>311</v>
      </c>
      <c r="Y160" s="9" t="s">
        <v>746</v>
      </c>
      <c r="Z160" s="9" t="s">
        <v>301</v>
      </c>
      <c r="AA160" s="9" t="s">
        <v>301</v>
      </c>
      <c r="AB160" s="9" t="s">
        <v>571</v>
      </c>
      <c r="AC160" s="9" t="s">
        <v>278</v>
      </c>
      <c r="AD160" s="8" t="s">
        <v>117</v>
      </c>
      <c r="AE160" s="8"/>
      <c r="AF160" s="8"/>
    </row>
    <row r="161" spans="1:32" ht="38.25">
      <c r="A161" s="16">
        <v>152</v>
      </c>
      <c r="B161" s="10" t="s">
        <v>194</v>
      </c>
      <c r="C161" s="11" t="s">
        <v>191</v>
      </c>
      <c r="D161" s="42" t="s">
        <v>509</v>
      </c>
      <c r="E161" s="43" t="s">
        <v>510</v>
      </c>
      <c r="F161" s="11" t="s">
        <v>275</v>
      </c>
      <c r="G161" s="37" t="s">
        <v>511</v>
      </c>
      <c r="H161" s="37" t="s">
        <v>328</v>
      </c>
      <c r="I161" s="244" t="s">
        <v>195</v>
      </c>
      <c r="J161" s="387">
        <v>81000000</v>
      </c>
      <c r="K161" s="68">
        <v>112653990.18138419</v>
      </c>
      <c r="L161" s="58">
        <v>10688331707.658</v>
      </c>
      <c r="M161" s="58">
        <v>87799942.114</v>
      </c>
      <c r="N161" s="51"/>
      <c r="O161" s="51">
        <f t="shared" si="3"/>
        <v>0</v>
      </c>
      <c r="P161" s="68">
        <f>R161-Q161</f>
        <v>6032152.006</v>
      </c>
      <c r="Q161" s="68"/>
      <c r="R161" s="68">
        <v>6032152.006</v>
      </c>
      <c r="S161" s="68">
        <f>U161-T161</f>
        <v>945477608.201</v>
      </c>
      <c r="T161" s="68"/>
      <c r="U161" s="68">
        <v>945477608.201</v>
      </c>
      <c r="V161" s="9" t="s">
        <v>320</v>
      </c>
      <c r="W161" s="9" t="s">
        <v>43</v>
      </c>
      <c r="X161" s="9" t="s">
        <v>311</v>
      </c>
      <c r="Y161" s="390" t="s">
        <v>320</v>
      </c>
      <c r="Z161" s="9" t="s">
        <v>300</v>
      </c>
      <c r="AA161" s="9" t="s">
        <v>300</v>
      </c>
      <c r="AB161" s="9" t="s">
        <v>571</v>
      </c>
      <c r="AC161" s="9" t="s">
        <v>278</v>
      </c>
      <c r="AD161" s="8" t="s">
        <v>117</v>
      </c>
      <c r="AE161" s="8"/>
      <c r="AF161" s="8"/>
    </row>
    <row r="162" spans="1:32" ht="54">
      <c r="A162" s="16">
        <v>153</v>
      </c>
      <c r="B162" s="10" t="s">
        <v>10</v>
      </c>
      <c r="C162" s="11" t="s">
        <v>188</v>
      </c>
      <c r="D162" s="42" t="s">
        <v>714</v>
      </c>
      <c r="E162" s="8" t="s">
        <v>587</v>
      </c>
      <c r="F162" s="11" t="s">
        <v>275</v>
      </c>
      <c r="G162" s="138" t="s">
        <v>716</v>
      </c>
      <c r="H162" s="138" t="s">
        <v>328</v>
      </c>
      <c r="I162" s="9" t="s">
        <v>190</v>
      </c>
      <c r="J162" s="68">
        <v>600000</v>
      </c>
      <c r="K162" s="58">
        <v>600000</v>
      </c>
      <c r="L162" s="58">
        <v>73041039.324</v>
      </c>
      <c r="M162" s="58">
        <v>600000</v>
      </c>
      <c r="N162" s="51"/>
      <c r="O162" s="51">
        <f t="shared" si="3"/>
        <v>0</v>
      </c>
      <c r="P162" s="68">
        <f>R162-Q162</f>
        <v>105000</v>
      </c>
      <c r="Q162" s="68"/>
      <c r="R162" s="68">
        <v>105000</v>
      </c>
      <c r="S162" s="68">
        <f>U162-T162</f>
        <v>16826248.948</v>
      </c>
      <c r="T162" s="68"/>
      <c r="U162" s="68">
        <v>16826248.948</v>
      </c>
      <c r="V162" s="9" t="s">
        <v>68</v>
      </c>
      <c r="W162" s="9" t="s">
        <v>63</v>
      </c>
      <c r="X162" s="9" t="s">
        <v>307</v>
      </c>
      <c r="Y162" s="390" t="s">
        <v>741</v>
      </c>
      <c r="Z162" s="9" t="s">
        <v>300</v>
      </c>
      <c r="AA162" s="9" t="s">
        <v>300</v>
      </c>
      <c r="AB162" s="9" t="s">
        <v>571</v>
      </c>
      <c r="AC162" s="9" t="s">
        <v>278</v>
      </c>
      <c r="AD162" s="8" t="s">
        <v>117</v>
      </c>
      <c r="AE162" s="8"/>
      <c r="AF162" s="8"/>
    </row>
    <row r="163" spans="1:32" ht="54">
      <c r="A163" s="16">
        <v>154</v>
      </c>
      <c r="B163" s="10" t="s">
        <v>194</v>
      </c>
      <c r="C163" s="11" t="s">
        <v>191</v>
      </c>
      <c r="D163" s="30" t="s">
        <v>668</v>
      </c>
      <c r="E163" s="43" t="s">
        <v>414</v>
      </c>
      <c r="F163" s="8" t="s">
        <v>627</v>
      </c>
      <c r="G163" s="138" t="s">
        <v>669</v>
      </c>
      <c r="H163" s="138" t="s">
        <v>657</v>
      </c>
      <c r="I163" s="244" t="s">
        <v>195</v>
      </c>
      <c r="J163" s="68">
        <v>27500000</v>
      </c>
      <c r="K163" s="68">
        <v>38246725.06158105</v>
      </c>
      <c r="L163" s="40"/>
      <c r="M163" s="40"/>
      <c r="N163" s="51">
        <v>300</v>
      </c>
      <c r="O163" s="51">
        <f t="shared" si="3"/>
        <v>2</v>
      </c>
      <c r="P163" s="68"/>
      <c r="Q163" s="51"/>
      <c r="R163" s="51"/>
      <c r="S163" s="68"/>
      <c r="T163" s="51"/>
      <c r="U163" s="51"/>
      <c r="V163" s="9" t="s">
        <v>68</v>
      </c>
      <c r="W163" s="9" t="s">
        <v>63</v>
      </c>
      <c r="X163" s="9" t="s">
        <v>307</v>
      </c>
      <c r="Y163" s="390" t="s">
        <v>741</v>
      </c>
      <c r="Z163" s="9" t="s">
        <v>300</v>
      </c>
      <c r="AA163" s="9" t="s">
        <v>300</v>
      </c>
      <c r="AB163" s="9" t="s">
        <v>571</v>
      </c>
      <c r="AC163" s="9" t="s">
        <v>278</v>
      </c>
      <c r="AD163" s="8" t="s">
        <v>117</v>
      </c>
      <c r="AE163" s="8"/>
      <c r="AF163" s="8"/>
    </row>
    <row r="164" spans="1:32" s="90" customFormat="1" ht="54">
      <c r="A164" s="16">
        <v>155</v>
      </c>
      <c r="B164" s="10" t="s">
        <v>194</v>
      </c>
      <c r="C164" s="11" t="s">
        <v>191</v>
      </c>
      <c r="D164" s="42" t="s">
        <v>517</v>
      </c>
      <c r="E164" s="43" t="s">
        <v>518</v>
      </c>
      <c r="F164" s="8" t="s">
        <v>627</v>
      </c>
      <c r="G164" s="37" t="s">
        <v>519</v>
      </c>
      <c r="H164" s="37" t="s">
        <v>502</v>
      </c>
      <c r="I164" s="9" t="s">
        <v>190</v>
      </c>
      <c r="J164" s="223">
        <v>400</v>
      </c>
      <c r="K164" s="58">
        <v>400000000</v>
      </c>
      <c r="L164" s="58">
        <v>38955220972.8</v>
      </c>
      <c r="M164" s="58">
        <v>320000000</v>
      </c>
      <c r="N164" s="51">
        <v>15000</v>
      </c>
      <c r="O164" s="51">
        <f t="shared" si="3"/>
        <v>100</v>
      </c>
      <c r="P164" s="68"/>
      <c r="Q164" s="51"/>
      <c r="R164" s="51"/>
      <c r="S164" s="68"/>
      <c r="T164" s="51"/>
      <c r="U164" s="51"/>
      <c r="V164" s="13" t="s">
        <v>94</v>
      </c>
      <c r="W164" s="9" t="s">
        <v>43</v>
      </c>
      <c r="X164" s="9" t="s">
        <v>311</v>
      </c>
      <c r="Y164" s="390" t="s">
        <v>741</v>
      </c>
      <c r="Z164" s="9" t="s">
        <v>300</v>
      </c>
      <c r="AA164" s="9" t="s">
        <v>300</v>
      </c>
      <c r="AB164" s="9" t="s">
        <v>571</v>
      </c>
      <c r="AC164" s="9" t="s">
        <v>278</v>
      </c>
      <c r="AD164" s="8" t="s">
        <v>117</v>
      </c>
      <c r="AE164" s="8"/>
      <c r="AF164" s="8"/>
    </row>
    <row r="165" spans="1:32" ht="51">
      <c r="A165" s="16">
        <v>156</v>
      </c>
      <c r="B165" s="10" t="s">
        <v>194</v>
      </c>
      <c r="C165" s="11" t="s">
        <v>191</v>
      </c>
      <c r="D165" s="42" t="s">
        <v>838</v>
      </c>
      <c r="E165" s="43" t="s">
        <v>556</v>
      </c>
      <c r="F165" s="8" t="s">
        <v>627</v>
      </c>
      <c r="G165" s="198" t="s">
        <v>839</v>
      </c>
      <c r="H165" s="198" t="s">
        <v>490</v>
      </c>
      <c r="I165" s="264" t="s">
        <v>195</v>
      </c>
      <c r="J165" s="58">
        <v>99600000</v>
      </c>
      <c r="K165" s="68">
        <v>138522684.22303537</v>
      </c>
      <c r="L165" s="58">
        <v>9988389278.209</v>
      </c>
      <c r="M165" s="58">
        <v>82050223.031</v>
      </c>
      <c r="N165" s="51">
        <v>4500</v>
      </c>
      <c r="O165" s="51">
        <f t="shared" si="3"/>
        <v>30</v>
      </c>
      <c r="P165" s="68"/>
      <c r="Q165" s="51"/>
      <c r="R165" s="51"/>
      <c r="S165" s="68"/>
      <c r="T165" s="51"/>
      <c r="U165" s="51"/>
      <c r="V165" s="13" t="s">
        <v>94</v>
      </c>
      <c r="W165" s="9" t="s">
        <v>43</v>
      </c>
      <c r="X165" s="9" t="s">
        <v>311</v>
      </c>
      <c r="Y165" s="9" t="s">
        <v>746</v>
      </c>
      <c r="Z165" s="9" t="s">
        <v>300</v>
      </c>
      <c r="AA165" s="9" t="s">
        <v>300</v>
      </c>
      <c r="AB165" s="9" t="s">
        <v>571</v>
      </c>
      <c r="AC165" s="9" t="s">
        <v>278</v>
      </c>
      <c r="AD165" s="8" t="s">
        <v>117</v>
      </c>
      <c r="AE165" s="8"/>
      <c r="AF165" s="8"/>
    </row>
    <row r="166" spans="1:32" ht="38.25">
      <c r="A166" s="16">
        <v>157</v>
      </c>
      <c r="B166" s="10" t="s">
        <v>194</v>
      </c>
      <c r="C166" s="11" t="s">
        <v>191</v>
      </c>
      <c r="D166" s="33"/>
      <c r="E166" s="11" t="s">
        <v>558</v>
      </c>
      <c r="F166" s="11" t="s">
        <v>256</v>
      </c>
      <c r="G166" s="37"/>
      <c r="H166" s="37"/>
      <c r="I166" s="286"/>
      <c r="J166" s="49"/>
      <c r="K166" s="59"/>
      <c r="L166" s="59"/>
      <c r="M166" s="59"/>
      <c r="N166" s="51">
        <v>5</v>
      </c>
      <c r="O166" s="51">
        <f t="shared" si="3"/>
        <v>0.03333333333333333</v>
      </c>
      <c r="P166" s="68"/>
      <c r="Q166" s="51"/>
      <c r="R166" s="51"/>
      <c r="S166" s="68"/>
      <c r="T166" s="51"/>
      <c r="U166" s="51"/>
      <c r="V166" s="9" t="s">
        <v>68</v>
      </c>
      <c r="W166" s="9" t="s">
        <v>63</v>
      </c>
      <c r="X166" s="9" t="s">
        <v>307</v>
      </c>
      <c r="Y166" s="9" t="s">
        <v>738</v>
      </c>
      <c r="Z166" s="9" t="s">
        <v>299</v>
      </c>
      <c r="AA166" s="9" t="s">
        <v>299</v>
      </c>
      <c r="AB166" s="9" t="s">
        <v>571</v>
      </c>
      <c r="AC166" s="9" t="s">
        <v>278</v>
      </c>
      <c r="AD166" s="8" t="s">
        <v>117</v>
      </c>
      <c r="AE166" s="8"/>
      <c r="AF166" s="8"/>
    </row>
    <row r="167" spans="1:32" ht="38.25">
      <c r="A167" s="16">
        <v>158</v>
      </c>
      <c r="B167" s="10" t="s">
        <v>194</v>
      </c>
      <c r="C167" s="11" t="s">
        <v>191</v>
      </c>
      <c r="D167" s="33"/>
      <c r="E167" s="11" t="s">
        <v>560</v>
      </c>
      <c r="F167" s="11" t="s">
        <v>256</v>
      </c>
      <c r="G167" s="37"/>
      <c r="H167" s="37"/>
      <c r="I167" s="286"/>
      <c r="J167" s="49"/>
      <c r="K167" s="59"/>
      <c r="L167" s="59"/>
      <c r="M167" s="59"/>
      <c r="N167" s="51">
        <v>140</v>
      </c>
      <c r="O167" s="51">
        <f t="shared" si="3"/>
        <v>0.9333333333333333</v>
      </c>
      <c r="P167" s="68"/>
      <c r="Q167" s="51"/>
      <c r="R167" s="51"/>
      <c r="S167" s="68"/>
      <c r="T167" s="51"/>
      <c r="U167" s="51"/>
      <c r="V167" s="9" t="s">
        <v>68</v>
      </c>
      <c r="W167" s="9" t="s">
        <v>63</v>
      </c>
      <c r="X167" s="9" t="s">
        <v>307</v>
      </c>
      <c r="Y167" s="9"/>
      <c r="Z167" s="9" t="s">
        <v>299</v>
      </c>
      <c r="AA167" s="9" t="s">
        <v>299</v>
      </c>
      <c r="AB167" s="9" t="s">
        <v>571</v>
      </c>
      <c r="AC167" s="9" t="s">
        <v>278</v>
      </c>
      <c r="AD167" s="8" t="s">
        <v>117</v>
      </c>
      <c r="AE167" s="8"/>
      <c r="AF167" s="8"/>
    </row>
    <row r="168" spans="1:32" s="90" customFormat="1" ht="54">
      <c r="A168" s="16">
        <v>159</v>
      </c>
      <c r="B168" s="10" t="s">
        <v>194</v>
      </c>
      <c r="C168" s="11" t="s">
        <v>191</v>
      </c>
      <c r="D168" s="42"/>
      <c r="E168" s="189" t="s">
        <v>879</v>
      </c>
      <c r="F168" s="11" t="s">
        <v>256</v>
      </c>
      <c r="G168" s="198"/>
      <c r="H168" s="198"/>
      <c r="I168" s="9"/>
      <c r="J168" s="58"/>
      <c r="K168" s="58"/>
      <c r="L168" s="58"/>
      <c r="M168" s="58"/>
      <c r="N168" s="51">
        <v>4500</v>
      </c>
      <c r="O168" s="51">
        <f t="shared" si="3"/>
        <v>30</v>
      </c>
      <c r="P168" s="68"/>
      <c r="Q168" s="51"/>
      <c r="R168" s="51"/>
      <c r="S168" s="68"/>
      <c r="T168" s="51"/>
      <c r="U168" s="51"/>
      <c r="V168" s="13" t="s">
        <v>94</v>
      </c>
      <c r="W168" s="9" t="s">
        <v>43</v>
      </c>
      <c r="X168" s="9" t="s">
        <v>311</v>
      </c>
      <c r="Y168" s="9"/>
      <c r="Z168" s="9"/>
      <c r="AA168" s="9" t="s">
        <v>299</v>
      </c>
      <c r="AB168" s="9" t="s">
        <v>571</v>
      </c>
      <c r="AC168" s="9" t="s">
        <v>278</v>
      </c>
      <c r="AD168" s="8" t="s">
        <v>117</v>
      </c>
      <c r="AE168" s="189" t="s">
        <v>880</v>
      </c>
      <c r="AF168" s="8"/>
    </row>
    <row r="169" spans="1:32" s="90" customFormat="1" ht="51">
      <c r="A169" s="16">
        <v>160</v>
      </c>
      <c r="B169" s="10" t="s">
        <v>194</v>
      </c>
      <c r="C169" s="11" t="s">
        <v>191</v>
      </c>
      <c r="D169" s="42"/>
      <c r="E169" s="189" t="s">
        <v>943</v>
      </c>
      <c r="F169" s="8" t="s">
        <v>627</v>
      </c>
      <c r="G169" s="198"/>
      <c r="H169" s="198"/>
      <c r="I169" s="9"/>
      <c r="J169" s="58"/>
      <c r="K169" s="58"/>
      <c r="L169" s="58"/>
      <c r="M169" s="58"/>
      <c r="N169" s="51">
        <v>37500</v>
      </c>
      <c r="O169" s="51">
        <f t="shared" si="3"/>
        <v>250</v>
      </c>
      <c r="P169" s="68"/>
      <c r="Q169" s="51"/>
      <c r="R169" s="51"/>
      <c r="S169" s="68"/>
      <c r="T169" s="51"/>
      <c r="U169" s="51"/>
      <c r="V169" s="13" t="s">
        <v>94</v>
      </c>
      <c r="W169" s="9" t="s">
        <v>43</v>
      </c>
      <c r="X169" s="9" t="s">
        <v>311</v>
      </c>
      <c r="Y169" s="9"/>
      <c r="Z169" s="9"/>
      <c r="AA169" s="9" t="s">
        <v>300</v>
      </c>
      <c r="AB169" s="9"/>
      <c r="AC169" s="9" t="s">
        <v>278</v>
      </c>
      <c r="AD169" s="8" t="s">
        <v>117</v>
      </c>
      <c r="AE169" s="189"/>
      <c r="AF169" s="8"/>
    </row>
    <row r="170" spans="1:32" ht="38.25">
      <c r="A170" s="16">
        <v>161</v>
      </c>
      <c r="B170" s="222" t="s">
        <v>194</v>
      </c>
      <c r="C170" s="11" t="s">
        <v>191</v>
      </c>
      <c r="D170" s="42"/>
      <c r="E170" s="43" t="s">
        <v>563</v>
      </c>
      <c r="F170" s="11" t="s">
        <v>256</v>
      </c>
      <c r="G170" s="37"/>
      <c r="H170" s="37"/>
      <c r="I170" s="9"/>
      <c r="J170" s="223"/>
      <c r="K170" s="62"/>
      <c r="L170" s="62"/>
      <c r="M170" s="62"/>
      <c r="N170" s="51">
        <v>750</v>
      </c>
      <c r="O170" s="51">
        <f t="shared" si="3"/>
        <v>5</v>
      </c>
      <c r="P170" s="68"/>
      <c r="Q170" s="51"/>
      <c r="R170" s="51"/>
      <c r="S170" s="68"/>
      <c r="T170" s="51"/>
      <c r="U170" s="51"/>
      <c r="V170" s="9" t="s">
        <v>68</v>
      </c>
      <c r="W170" s="9" t="s">
        <v>63</v>
      </c>
      <c r="X170" s="9" t="s">
        <v>307</v>
      </c>
      <c r="Y170" s="9"/>
      <c r="Z170" s="9" t="s">
        <v>299</v>
      </c>
      <c r="AA170" s="9" t="s">
        <v>299</v>
      </c>
      <c r="AB170" s="9" t="s">
        <v>571</v>
      </c>
      <c r="AC170" s="9" t="s">
        <v>278</v>
      </c>
      <c r="AD170" s="8" t="s">
        <v>117</v>
      </c>
      <c r="AE170" s="8"/>
      <c r="AF170" s="8"/>
    </row>
    <row r="171" spans="1:32" ht="38.25">
      <c r="A171" s="16">
        <v>162</v>
      </c>
      <c r="B171" s="222" t="s">
        <v>194</v>
      </c>
      <c r="C171" s="11" t="s">
        <v>191</v>
      </c>
      <c r="D171" s="42"/>
      <c r="E171" s="43" t="s">
        <v>564</v>
      </c>
      <c r="F171" s="11" t="s">
        <v>256</v>
      </c>
      <c r="G171" s="37"/>
      <c r="H171" s="37"/>
      <c r="I171" s="9"/>
      <c r="J171" s="223"/>
      <c r="K171" s="62"/>
      <c r="L171" s="62"/>
      <c r="M171" s="62"/>
      <c r="N171" s="51">
        <v>750</v>
      </c>
      <c r="O171" s="51">
        <f t="shared" si="3"/>
        <v>5</v>
      </c>
      <c r="P171" s="68"/>
      <c r="Q171" s="51"/>
      <c r="R171" s="51"/>
      <c r="S171" s="68"/>
      <c r="T171" s="51"/>
      <c r="U171" s="51"/>
      <c r="V171" s="9" t="s">
        <v>68</v>
      </c>
      <c r="W171" s="9" t="s">
        <v>63</v>
      </c>
      <c r="X171" s="9" t="s">
        <v>307</v>
      </c>
      <c r="Y171" s="9"/>
      <c r="Z171" s="9" t="s">
        <v>299</v>
      </c>
      <c r="AA171" s="9" t="s">
        <v>299</v>
      </c>
      <c r="AB171" s="9" t="s">
        <v>571</v>
      </c>
      <c r="AC171" s="9" t="s">
        <v>278</v>
      </c>
      <c r="AD171" s="8" t="s">
        <v>117</v>
      </c>
      <c r="AE171" s="8"/>
      <c r="AF171" s="8"/>
    </row>
    <row r="172" spans="1:32" ht="30.75" customHeight="1">
      <c r="A172" s="16">
        <v>163</v>
      </c>
      <c r="B172" s="222" t="s">
        <v>194</v>
      </c>
      <c r="C172" s="11" t="s">
        <v>191</v>
      </c>
      <c r="D172" s="42"/>
      <c r="E172" s="43" t="s">
        <v>898</v>
      </c>
      <c r="F172" s="11" t="s">
        <v>256</v>
      </c>
      <c r="G172" s="37"/>
      <c r="H172" s="37"/>
      <c r="I172" s="9"/>
      <c r="J172" s="223"/>
      <c r="K172" s="62"/>
      <c r="L172" s="62"/>
      <c r="M172" s="62"/>
      <c r="N172" s="51">
        <v>240</v>
      </c>
      <c r="O172" s="51">
        <f t="shared" si="3"/>
        <v>1.6</v>
      </c>
      <c r="P172" s="68"/>
      <c r="Q172" s="51"/>
      <c r="R172" s="51"/>
      <c r="S172" s="68"/>
      <c r="T172" s="51"/>
      <c r="U172" s="51"/>
      <c r="V172" s="9" t="s">
        <v>68</v>
      </c>
      <c r="W172" s="9" t="s">
        <v>63</v>
      </c>
      <c r="X172" s="9" t="s">
        <v>307</v>
      </c>
      <c r="Y172" s="9"/>
      <c r="Z172" s="9"/>
      <c r="AA172" s="9" t="s">
        <v>299</v>
      </c>
      <c r="AB172" s="9" t="s">
        <v>571</v>
      </c>
      <c r="AC172" s="9" t="s">
        <v>278</v>
      </c>
      <c r="AD172" s="8" t="s">
        <v>117</v>
      </c>
      <c r="AE172" s="8"/>
      <c r="AF172" s="8"/>
    </row>
    <row r="173" spans="1:32" ht="38.25">
      <c r="A173" s="16">
        <v>164</v>
      </c>
      <c r="B173" s="10" t="s">
        <v>194</v>
      </c>
      <c r="C173" s="11" t="s">
        <v>191</v>
      </c>
      <c r="D173" s="42" t="s">
        <v>464</v>
      </c>
      <c r="E173" s="41" t="s">
        <v>605</v>
      </c>
      <c r="F173" s="11" t="s">
        <v>319</v>
      </c>
      <c r="G173" s="37" t="s">
        <v>367</v>
      </c>
      <c r="H173" s="37" t="s">
        <v>137</v>
      </c>
      <c r="I173" s="309" t="s">
        <v>195</v>
      </c>
      <c r="J173" s="40">
        <v>36.1</v>
      </c>
      <c r="K173" s="68">
        <v>50207519.08083913</v>
      </c>
      <c r="L173" s="58">
        <v>4726046100.404</v>
      </c>
      <c r="M173" s="58">
        <v>38822389.255</v>
      </c>
      <c r="N173" s="51">
        <v>1500</v>
      </c>
      <c r="O173" s="51">
        <f t="shared" si="3"/>
        <v>10</v>
      </c>
      <c r="P173" s="68">
        <f>R173-Q173</f>
        <v>6977194.63</v>
      </c>
      <c r="Q173" s="68"/>
      <c r="R173" s="68">
        <v>6977194.63</v>
      </c>
      <c r="S173" s="68">
        <f>U173-T173</f>
        <v>1116870467.954</v>
      </c>
      <c r="T173" s="68"/>
      <c r="U173" s="389">
        <v>1116870467.954</v>
      </c>
      <c r="V173" s="9" t="s">
        <v>68</v>
      </c>
      <c r="W173" s="9" t="s">
        <v>63</v>
      </c>
      <c r="X173" s="9" t="s">
        <v>307</v>
      </c>
      <c r="Y173" s="9" t="s">
        <v>747</v>
      </c>
      <c r="Z173" s="9" t="s">
        <v>300</v>
      </c>
      <c r="AA173" s="9" t="s">
        <v>300</v>
      </c>
      <c r="AB173" s="9" t="s">
        <v>571</v>
      </c>
      <c r="AC173" s="9" t="s">
        <v>278</v>
      </c>
      <c r="AD173" s="8" t="s">
        <v>117</v>
      </c>
      <c r="AE173" s="8"/>
      <c r="AF173" s="8" t="s">
        <v>313</v>
      </c>
    </row>
    <row r="174" spans="1:32" ht="38.25">
      <c r="A174" s="16">
        <v>165</v>
      </c>
      <c r="B174" s="10" t="s">
        <v>194</v>
      </c>
      <c r="C174" s="11" t="s">
        <v>191</v>
      </c>
      <c r="D174" s="33" t="s">
        <v>14</v>
      </c>
      <c r="E174" s="11" t="s">
        <v>15</v>
      </c>
      <c r="F174" s="11" t="s">
        <v>40</v>
      </c>
      <c r="G174" s="37" t="s">
        <v>28</v>
      </c>
      <c r="H174" s="37" t="s">
        <v>29</v>
      </c>
      <c r="I174" s="264" t="s">
        <v>195</v>
      </c>
      <c r="J174" s="45">
        <v>256.9</v>
      </c>
      <c r="K174" s="68">
        <v>357293951.575279</v>
      </c>
      <c r="L174" s="58">
        <v>22320579662.752</v>
      </c>
      <c r="M174" s="58">
        <v>183353740.878</v>
      </c>
      <c r="N174" s="51">
        <v>500</v>
      </c>
      <c r="O174" s="51">
        <f t="shared" si="3"/>
        <v>3.3333333333333335</v>
      </c>
      <c r="P174" s="68">
        <f>R174-Q174</f>
        <v>3332441.7090000003</v>
      </c>
      <c r="Q174" s="68">
        <v>449106.752</v>
      </c>
      <c r="R174" s="68">
        <v>3781548.461</v>
      </c>
      <c r="S174" s="68">
        <f>U174-T174</f>
        <v>531446675.9200001</v>
      </c>
      <c r="T174" s="68">
        <v>70431214.507</v>
      </c>
      <c r="U174" s="68">
        <v>601877890.427</v>
      </c>
      <c r="V174" s="9" t="s">
        <v>68</v>
      </c>
      <c r="W174" s="9" t="s">
        <v>63</v>
      </c>
      <c r="X174" s="9" t="s">
        <v>307</v>
      </c>
      <c r="Y174" s="9" t="s">
        <v>743</v>
      </c>
      <c r="Z174" s="9" t="s">
        <v>301</v>
      </c>
      <c r="AA174" s="9" t="s">
        <v>301</v>
      </c>
      <c r="AB174" s="9" t="s">
        <v>571</v>
      </c>
      <c r="AC174" s="9" t="s">
        <v>278</v>
      </c>
      <c r="AD174" s="8" t="s">
        <v>117</v>
      </c>
      <c r="AE174" s="8"/>
      <c r="AF174" s="8" t="s">
        <v>314</v>
      </c>
    </row>
    <row r="175" spans="1:32" ht="38.25">
      <c r="A175" s="16">
        <v>166</v>
      </c>
      <c r="B175" s="10" t="s">
        <v>194</v>
      </c>
      <c r="C175" s="11" t="s">
        <v>191</v>
      </c>
      <c r="D175" s="33">
        <v>5409</v>
      </c>
      <c r="E175" s="11" t="s">
        <v>31</v>
      </c>
      <c r="F175" s="11" t="s">
        <v>40</v>
      </c>
      <c r="G175" s="37" t="s">
        <v>138</v>
      </c>
      <c r="H175" s="37" t="s">
        <v>135</v>
      </c>
      <c r="I175" s="9" t="s">
        <v>195</v>
      </c>
      <c r="J175" s="45">
        <v>78.3</v>
      </c>
      <c r="K175" s="68">
        <v>108898857.17533804</v>
      </c>
      <c r="L175" s="58">
        <v>13407222188.088</v>
      </c>
      <c r="M175" s="58">
        <v>110134431.099</v>
      </c>
      <c r="N175" s="51">
        <v>6050</v>
      </c>
      <c r="O175" s="51">
        <f t="shared" si="3"/>
        <v>40.333333333333336</v>
      </c>
      <c r="P175" s="68"/>
      <c r="Q175" s="68">
        <v>8722531.175</v>
      </c>
      <c r="R175" s="68">
        <v>8722531.175</v>
      </c>
      <c r="S175" s="68"/>
      <c r="T175" s="68">
        <v>1368347505.621</v>
      </c>
      <c r="U175" s="68">
        <v>1368347505.621</v>
      </c>
      <c r="V175" s="9" t="s">
        <v>68</v>
      </c>
      <c r="W175" s="9" t="s">
        <v>63</v>
      </c>
      <c r="X175" s="9" t="s">
        <v>307</v>
      </c>
      <c r="Y175" s="9" t="s">
        <v>743</v>
      </c>
      <c r="Z175" s="9" t="s">
        <v>301</v>
      </c>
      <c r="AA175" s="9" t="s">
        <v>301</v>
      </c>
      <c r="AB175" s="9" t="s">
        <v>571</v>
      </c>
      <c r="AC175" s="9" t="s">
        <v>278</v>
      </c>
      <c r="AD175" s="8" t="s">
        <v>117</v>
      </c>
      <c r="AE175" s="8"/>
      <c r="AF175" s="8" t="s">
        <v>313</v>
      </c>
    </row>
    <row r="176" spans="1:32" ht="38.25">
      <c r="A176" s="16">
        <v>167</v>
      </c>
      <c r="B176" s="10" t="s">
        <v>194</v>
      </c>
      <c r="C176" s="11" t="s">
        <v>191</v>
      </c>
      <c r="D176" s="33" t="s">
        <v>105</v>
      </c>
      <c r="E176" s="11" t="s">
        <v>178</v>
      </c>
      <c r="F176" s="11" t="s">
        <v>198</v>
      </c>
      <c r="G176" s="37" t="s">
        <v>103</v>
      </c>
      <c r="H176" s="37" t="s">
        <v>104</v>
      </c>
      <c r="I176" s="286" t="s">
        <v>195</v>
      </c>
      <c r="J176" s="49">
        <v>161.2</v>
      </c>
      <c r="K176" s="68">
        <v>224195348.36097693</v>
      </c>
      <c r="L176" s="58">
        <v>4372955822.147</v>
      </c>
      <c r="M176" s="58">
        <v>35921907.979</v>
      </c>
      <c r="N176" s="51">
        <v>2800</v>
      </c>
      <c r="O176" s="51">
        <f t="shared" si="3"/>
        <v>18.666666666666668</v>
      </c>
      <c r="P176" s="68">
        <f>R176-Q176</f>
        <v>19000000.028</v>
      </c>
      <c r="Q176" s="68"/>
      <c r="R176" s="68">
        <v>19000000.028</v>
      </c>
      <c r="S176" s="68">
        <f>U176-T176</f>
        <v>3059950884.151</v>
      </c>
      <c r="T176" s="68"/>
      <c r="U176" s="389">
        <v>3059950884.151</v>
      </c>
      <c r="V176" s="9" t="s">
        <v>68</v>
      </c>
      <c r="W176" s="9" t="s">
        <v>63</v>
      </c>
      <c r="X176" s="9" t="s">
        <v>307</v>
      </c>
      <c r="Y176" s="9" t="s">
        <v>738</v>
      </c>
      <c r="Z176" s="9" t="s">
        <v>299</v>
      </c>
      <c r="AA176" s="9" t="s">
        <v>299</v>
      </c>
      <c r="AB176" s="9" t="s">
        <v>571</v>
      </c>
      <c r="AC176" s="9" t="s">
        <v>278</v>
      </c>
      <c r="AD176" s="8" t="s">
        <v>117</v>
      </c>
      <c r="AE176" s="8"/>
      <c r="AF176" s="8" t="s">
        <v>313</v>
      </c>
    </row>
    <row r="177" spans="1:32" ht="38.25">
      <c r="A177" s="16">
        <v>168</v>
      </c>
      <c r="B177" s="10" t="s">
        <v>194</v>
      </c>
      <c r="C177" s="11" t="s">
        <v>191</v>
      </c>
      <c r="D177" s="33" t="s">
        <v>497</v>
      </c>
      <c r="E177" s="11" t="s">
        <v>403</v>
      </c>
      <c r="F177" s="11" t="s">
        <v>198</v>
      </c>
      <c r="G177" s="37" t="s">
        <v>500</v>
      </c>
      <c r="H177" s="37" t="s">
        <v>499</v>
      </c>
      <c r="I177" s="286" t="s">
        <v>195</v>
      </c>
      <c r="J177" s="57">
        <v>36.8</v>
      </c>
      <c r="K177" s="68">
        <v>51181072.08240664</v>
      </c>
      <c r="L177" s="58">
        <v>6226613227.183</v>
      </c>
      <c r="M177" s="58">
        <v>51148887.952</v>
      </c>
      <c r="N177" s="51">
        <v>695.26</v>
      </c>
      <c r="O177" s="51">
        <f t="shared" si="3"/>
        <v>4.635066666666667</v>
      </c>
      <c r="P177" s="68"/>
      <c r="Q177" s="51"/>
      <c r="R177" s="51"/>
      <c r="S177" s="68"/>
      <c r="T177" s="51"/>
      <c r="U177" s="51"/>
      <c r="V177" s="9" t="s">
        <v>68</v>
      </c>
      <c r="W177" s="9" t="s">
        <v>63</v>
      </c>
      <c r="X177" s="9" t="s">
        <v>307</v>
      </c>
      <c r="Y177" s="9"/>
      <c r="Z177" s="9" t="s">
        <v>299</v>
      </c>
      <c r="AA177" s="9" t="s">
        <v>299</v>
      </c>
      <c r="AB177" s="9" t="s">
        <v>571</v>
      </c>
      <c r="AC177" s="9" t="s">
        <v>278</v>
      </c>
      <c r="AD177" s="8" t="s">
        <v>117</v>
      </c>
      <c r="AE177" s="8"/>
      <c r="AF177" s="8"/>
    </row>
    <row r="178" spans="1:32" s="90" customFormat="1" ht="51">
      <c r="A178" s="16">
        <v>169</v>
      </c>
      <c r="B178" s="10" t="s">
        <v>194</v>
      </c>
      <c r="C178" s="11" t="s">
        <v>191</v>
      </c>
      <c r="D178" s="33" t="s">
        <v>133</v>
      </c>
      <c r="E178" s="11" t="s">
        <v>173</v>
      </c>
      <c r="F178" s="11" t="s">
        <v>198</v>
      </c>
      <c r="G178" s="37" t="s">
        <v>134</v>
      </c>
      <c r="H178" s="37" t="s">
        <v>135</v>
      </c>
      <c r="I178" s="286" t="s">
        <v>195</v>
      </c>
      <c r="J178" s="45">
        <v>36.3</v>
      </c>
      <c r="K178" s="68">
        <v>50485677.08128699</v>
      </c>
      <c r="L178" s="58">
        <v>3241113092.611</v>
      </c>
      <c r="M178" s="58">
        <v>26624317.967</v>
      </c>
      <c r="N178" s="51">
        <v>1877.54</v>
      </c>
      <c r="O178" s="51">
        <f t="shared" si="3"/>
        <v>12.516933333333332</v>
      </c>
      <c r="P178" s="68"/>
      <c r="Q178" s="51"/>
      <c r="R178" s="51"/>
      <c r="S178" s="68"/>
      <c r="T178" s="51"/>
      <c r="U178" s="51"/>
      <c r="V178" s="9" t="s">
        <v>94</v>
      </c>
      <c r="W178" s="9" t="s">
        <v>43</v>
      </c>
      <c r="X178" s="9" t="s">
        <v>311</v>
      </c>
      <c r="Y178" s="9"/>
      <c r="Z178" s="9" t="s">
        <v>299</v>
      </c>
      <c r="AA178" s="9" t="s">
        <v>299</v>
      </c>
      <c r="AB178" s="9" t="s">
        <v>571</v>
      </c>
      <c r="AC178" s="9" t="s">
        <v>278</v>
      </c>
      <c r="AD178" s="8" t="s">
        <v>117</v>
      </c>
      <c r="AE178" s="8"/>
      <c r="AF178" s="8" t="s">
        <v>313</v>
      </c>
    </row>
    <row r="179" spans="1:32" ht="63.75">
      <c r="A179" s="16">
        <v>170</v>
      </c>
      <c r="B179" s="10" t="s">
        <v>10</v>
      </c>
      <c r="C179" s="11" t="s">
        <v>188</v>
      </c>
      <c r="D179" s="42" t="s">
        <v>905</v>
      </c>
      <c r="E179" s="11" t="s">
        <v>606</v>
      </c>
      <c r="F179" s="11" t="s">
        <v>223</v>
      </c>
      <c r="G179" s="244" t="s">
        <v>500</v>
      </c>
      <c r="H179" s="244" t="s">
        <v>328</v>
      </c>
      <c r="I179" s="9" t="s">
        <v>190</v>
      </c>
      <c r="J179" s="68">
        <v>4900000</v>
      </c>
      <c r="K179" s="56"/>
      <c r="L179" s="56"/>
      <c r="M179" s="56"/>
      <c r="N179" s="51">
        <v>50</v>
      </c>
      <c r="O179" s="51">
        <f t="shared" si="3"/>
        <v>0.3333333333333333</v>
      </c>
      <c r="P179" s="68"/>
      <c r="Q179" s="51"/>
      <c r="R179" s="51"/>
      <c r="S179" s="68"/>
      <c r="T179" s="51"/>
      <c r="U179" s="51"/>
      <c r="V179" s="9" t="s">
        <v>68</v>
      </c>
      <c r="W179" s="9" t="s">
        <v>63</v>
      </c>
      <c r="X179" s="9" t="s">
        <v>307</v>
      </c>
      <c r="Y179" s="9" t="s">
        <v>741</v>
      </c>
      <c r="Z179" s="9" t="s">
        <v>300</v>
      </c>
      <c r="AA179" s="9" t="s">
        <v>300</v>
      </c>
      <c r="AB179" s="9" t="s">
        <v>571</v>
      </c>
      <c r="AC179" s="9" t="s">
        <v>278</v>
      </c>
      <c r="AD179" s="8" t="s">
        <v>117</v>
      </c>
      <c r="AE179" s="8"/>
      <c r="AF179" s="8"/>
    </row>
    <row r="180" spans="1:32" ht="38.25">
      <c r="A180" s="16">
        <v>171</v>
      </c>
      <c r="B180" s="10" t="s">
        <v>194</v>
      </c>
      <c r="C180" s="11" t="s">
        <v>191</v>
      </c>
      <c r="D180" s="33">
        <v>5536</v>
      </c>
      <c r="E180" s="11" t="s">
        <v>111</v>
      </c>
      <c r="F180" s="11" t="s">
        <v>214</v>
      </c>
      <c r="G180" s="37" t="s">
        <v>378</v>
      </c>
      <c r="H180" s="37" t="s">
        <v>305</v>
      </c>
      <c r="I180" s="244" t="s">
        <v>195</v>
      </c>
      <c r="J180" s="40">
        <v>50</v>
      </c>
      <c r="K180" s="68">
        <v>32683565.05262381</v>
      </c>
      <c r="L180" s="58">
        <v>1097826201.078</v>
      </c>
      <c r="M180" s="58">
        <v>9018159.198</v>
      </c>
      <c r="N180" s="51">
        <v>300</v>
      </c>
      <c r="O180" s="51">
        <f t="shared" si="3"/>
        <v>2</v>
      </c>
      <c r="P180" s="68"/>
      <c r="Q180" s="51"/>
      <c r="R180" s="51"/>
      <c r="S180" s="68"/>
      <c r="T180" s="51"/>
      <c r="U180" s="51"/>
      <c r="V180" s="9" t="s">
        <v>68</v>
      </c>
      <c r="W180" s="9" t="s">
        <v>63</v>
      </c>
      <c r="X180" s="9" t="s">
        <v>307</v>
      </c>
      <c r="Y180" s="9" t="s">
        <v>747</v>
      </c>
      <c r="Z180" s="9" t="s">
        <v>299</v>
      </c>
      <c r="AA180" s="9" t="s">
        <v>299</v>
      </c>
      <c r="AB180" s="9" t="s">
        <v>571</v>
      </c>
      <c r="AC180" s="9" t="s">
        <v>278</v>
      </c>
      <c r="AD180" s="8" t="s">
        <v>117</v>
      </c>
      <c r="AE180" s="8"/>
      <c r="AF180" s="8" t="s">
        <v>313</v>
      </c>
    </row>
    <row r="181" spans="1:32" ht="38.25">
      <c r="A181" s="16">
        <v>172</v>
      </c>
      <c r="B181" s="10" t="s">
        <v>194</v>
      </c>
      <c r="C181" s="11" t="s">
        <v>191</v>
      </c>
      <c r="D181" s="34" t="s">
        <v>114</v>
      </c>
      <c r="E181" s="11" t="s">
        <v>30</v>
      </c>
      <c r="F181" s="11" t="s">
        <v>214</v>
      </c>
      <c r="G181" s="37" t="s">
        <v>113</v>
      </c>
      <c r="H181" s="37" t="s">
        <v>392</v>
      </c>
      <c r="I181" s="291" t="s">
        <v>195</v>
      </c>
      <c r="J181" s="47">
        <v>93.1</v>
      </c>
      <c r="K181" s="68">
        <v>129482549.20847985</v>
      </c>
      <c r="L181" s="58">
        <v>6645379281.604</v>
      </c>
      <c r="M181" s="58">
        <v>54588866.832</v>
      </c>
      <c r="N181" s="51">
        <v>950</v>
      </c>
      <c r="O181" s="51">
        <f t="shared" si="3"/>
        <v>6.333333333333333</v>
      </c>
      <c r="P181" s="68"/>
      <c r="Q181" s="68">
        <v>40352.878</v>
      </c>
      <c r="R181" s="68">
        <v>42849.48</v>
      </c>
      <c r="S181" s="68">
        <f>U181-T181</f>
        <v>401141.75100000016</v>
      </c>
      <c r="T181" s="68">
        <v>6329346.939</v>
      </c>
      <c r="U181" s="68">
        <v>6730488.69</v>
      </c>
      <c r="V181" s="13" t="s">
        <v>68</v>
      </c>
      <c r="W181" s="9" t="s">
        <v>63</v>
      </c>
      <c r="X181" s="9" t="s">
        <v>307</v>
      </c>
      <c r="Y181" s="9" t="s">
        <v>738</v>
      </c>
      <c r="Z181" s="9" t="s">
        <v>299</v>
      </c>
      <c r="AA181" s="9" t="s">
        <v>299</v>
      </c>
      <c r="AB181" s="9" t="s">
        <v>571</v>
      </c>
      <c r="AC181" s="9" t="s">
        <v>278</v>
      </c>
      <c r="AD181" s="8" t="s">
        <v>117</v>
      </c>
      <c r="AE181" s="8"/>
      <c r="AF181" s="8" t="s">
        <v>313</v>
      </c>
    </row>
    <row r="182" spans="1:32" s="90" customFormat="1" ht="63.75">
      <c r="A182" s="16">
        <v>173</v>
      </c>
      <c r="B182" s="10" t="s">
        <v>194</v>
      </c>
      <c r="C182" s="11" t="s">
        <v>191</v>
      </c>
      <c r="D182" s="34" t="s">
        <v>56</v>
      </c>
      <c r="E182" s="388" t="s">
        <v>84</v>
      </c>
      <c r="F182" s="8" t="s">
        <v>214</v>
      </c>
      <c r="G182" s="37" t="s">
        <v>174</v>
      </c>
      <c r="H182" s="37" t="s">
        <v>830</v>
      </c>
      <c r="I182" s="9" t="s">
        <v>195</v>
      </c>
      <c r="J182" s="14">
        <v>13.4</v>
      </c>
      <c r="K182" s="68">
        <v>18636586.030006766</v>
      </c>
      <c r="L182" s="58">
        <v>95534451.055</v>
      </c>
      <c r="M182" s="58">
        <v>784773.48</v>
      </c>
      <c r="N182" s="51">
        <v>0</v>
      </c>
      <c r="O182" s="51">
        <f t="shared" si="3"/>
        <v>0</v>
      </c>
      <c r="P182" s="68">
        <f>R182-Q182</f>
        <v>-32014.538</v>
      </c>
      <c r="Q182" s="68"/>
      <c r="R182" s="68">
        <v>-32014.538</v>
      </c>
      <c r="S182" s="68">
        <f>U182-T182</f>
        <v>-5107119.104</v>
      </c>
      <c r="T182" s="68"/>
      <c r="U182" s="389">
        <v>-5107119.104</v>
      </c>
      <c r="V182" s="9" t="s">
        <v>94</v>
      </c>
      <c r="W182" s="9" t="s">
        <v>43</v>
      </c>
      <c r="X182" s="9" t="s">
        <v>311</v>
      </c>
      <c r="Y182" s="9" t="s">
        <v>741</v>
      </c>
      <c r="Z182" s="9" t="s">
        <v>299</v>
      </c>
      <c r="AA182" s="9" t="s">
        <v>299</v>
      </c>
      <c r="AB182" s="9" t="s">
        <v>571</v>
      </c>
      <c r="AC182" s="9" t="s">
        <v>278</v>
      </c>
      <c r="AD182" s="8" t="s">
        <v>117</v>
      </c>
      <c r="AE182" s="8"/>
      <c r="AF182" s="8" t="s">
        <v>313</v>
      </c>
    </row>
    <row r="183" spans="1:32" ht="38.25">
      <c r="A183" s="16">
        <v>174</v>
      </c>
      <c r="B183" s="10" t="s">
        <v>194</v>
      </c>
      <c r="C183" s="11" t="s">
        <v>191</v>
      </c>
      <c r="D183" s="33" t="s">
        <v>11</v>
      </c>
      <c r="E183" s="11" t="s">
        <v>259</v>
      </c>
      <c r="F183" s="11" t="s">
        <v>214</v>
      </c>
      <c r="G183" s="37" t="s">
        <v>271</v>
      </c>
      <c r="H183" s="37" t="s">
        <v>233</v>
      </c>
      <c r="I183" s="264" t="s">
        <v>195</v>
      </c>
      <c r="J183" s="46">
        <v>49400000</v>
      </c>
      <c r="K183" s="68">
        <v>68705026.11062196</v>
      </c>
      <c r="L183" s="58">
        <v>4286404997.611</v>
      </c>
      <c r="M183" s="58">
        <v>35210931.038</v>
      </c>
      <c r="N183" s="51">
        <v>2300</v>
      </c>
      <c r="O183" s="51">
        <f t="shared" si="3"/>
        <v>15.333333333333334</v>
      </c>
      <c r="P183" s="68">
        <f>R183-Q183</f>
        <v>281919.244</v>
      </c>
      <c r="Q183" s="68"/>
      <c r="R183" s="68">
        <v>281919.244</v>
      </c>
      <c r="S183" s="68">
        <f>U183-T183</f>
        <v>45107078.992</v>
      </c>
      <c r="T183" s="68"/>
      <c r="U183" s="68">
        <v>45107078.992</v>
      </c>
      <c r="V183" s="9" t="s">
        <v>68</v>
      </c>
      <c r="W183" s="9" t="s">
        <v>63</v>
      </c>
      <c r="X183" s="9" t="s">
        <v>307</v>
      </c>
      <c r="Y183" s="9" t="s">
        <v>745</v>
      </c>
      <c r="Z183" s="9" t="s">
        <v>299</v>
      </c>
      <c r="AA183" s="9" t="s">
        <v>299</v>
      </c>
      <c r="AB183" s="9" t="s">
        <v>571</v>
      </c>
      <c r="AC183" s="9" t="s">
        <v>278</v>
      </c>
      <c r="AD183" s="8" t="s">
        <v>117</v>
      </c>
      <c r="AE183" s="8"/>
      <c r="AF183" s="8" t="s">
        <v>313</v>
      </c>
    </row>
    <row r="184" spans="1:32" ht="38.25">
      <c r="A184" s="16">
        <v>175</v>
      </c>
      <c r="B184" s="10" t="s">
        <v>194</v>
      </c>
      <c r="C184" s="11" t="s">
        <v>191</v>
      </c>
      <c r="D184" s="42" t="s">
        <v>121</v>
      </c>
      <c r="E184" s="8" t="s">
        <v>25</v>
      </c>
      <c r="F184" s="11" t="s">
        <v>214</v>
      </c>
      <c r="G184" s="37" t="s">
        <v>136</v>
      </c>
      <c r="H184" s="37" t="s">
        <v>137</v>
      </c>
      <c r="I184" s="264" t="s">
        <v>195</v>
      </c>
      <c r="J184" s="58">
        <v>132700000</v>
      </c>
      <c r="K184" s="68">
        <v>184557833.29715657</v>
      </c>
      <c r="L184" s="58">
        <v>15739577057.412</v>
      </c>
      <c r="M184" s="58">
        <v>129293700.115</v>
      </c>
      <c r="N184" s="51">
        <v>3271.37</v>
      </c>
      <c r="O184" s="51">
        <f t="shared" si="3"/>
        <v>21.80913333333333</v>
      </c>
      <c r="P184" s="68"/>
      <c r="Q184" s="68">
        <v>2389438.011</v>
      </c>
      <c r="R184" s="68">
        <v>2389438.011</v>
      </c>
      <c r="S184" s="68"/>
      <c r="T184" s="68">
        <v>374663940.128</v>
      </c>
      <c r="U184" s="68">
        <v>374663940.128</v>
      </c>
      <c r="V184" s="9" t="s">
        <v>68</v>
      </c>
      <c r="W184" s="9" t="s">
        <v>63</v>
      </c>
      <c r="X184" s="9" t="s">
        <v>307</v>
      </c>
      <c r="Y184" s="9" t="s">
        <v>738</v>
      </c>
      <c r="Z184" s="9" t="s">
        <v>299</v>
      </c>
      <c r="AA184" s="9" t="s">
        <v>299</v>
      </c>
      <c r="AB184" s="9" t="s">
        <v>571</v>
      </c>
      <c r="AC184" s="9" t="s">
        <v>278</v>
      </c>
      <c r="AD184" s="8" t="s">
        <v>117</v>
      </c>
      <c r="AE184" s="8"/>
      <c r="AF184" s="8" t="s">
        <v>313</v>
      </c>
    </row>
    <row r="185" spans="1:32" ht="38.25">
      <c r="A185" s="16">
        <v>176</v>
      </c>
      <c r="B185" s="10" t="s">
        <v>194</v>
      </c>
      <c r="C185" s="11" t="s">
        <v>191</v>
      </c>
      <c r="D185" s="42" t="s">
        <v>337</v>
      </c>
      <c r="E185" s="41" t="s">
        <v>150</v>
      </c>
      <c r="F185" s="11" t="s">
        <v>214</v>
      </c>
      <c r="G185" s="37" t="s">
        <v>338</v>
      </c>
      <c r="H185" s="37" t="s">
        <v>339</v>
      </c>
      <c r="I185" s="308" t="s">
        <v>195</v>
      </c>
      <c r="J185" s="40">
        <v>133.7</v>
      </c>
      <c r="K185" s="68">
        <v>185948623.29939586</v>
      </c>
      <c r="L185" s="58">
        <v>19562250615.682</v>
      </c>
      <c r="M185" s="58">
        <v>160695281.42</v>
      </c>
      <c r="N185" s="51">
        <v>3949.95</v>
      </c>
      <c r="O185" s="51">
        <f t="shared" si="3"/>
        <v>26.333</v>
      </c>
      <c r="P185" s="68"/>
      <c r="Q185" s="68">
        <v>9999999.959</v>
      </c>
      <c r="R185" s="68">
        <v>9999999.959</v>
      </c>
      <c r="S185" s="68"/>
      <c r="T185" s="68">
        <v>1568750483.747</v>
      </c>
      <c r="U185" s="68">
        <v>1568750483.747</v>
      </c>
      <c r="V185" s="9" t="s">
        <v>68</v>
      </c>
      <c r="W185" s="9" t="s">
        <v>63</v>
      </c>
      <c r="X185" s="9" t="s">
        <v>307</v>
      </c>
      <c r="Y185" s="9"/>
      <c r="Z185" s="9" t="s">
        <v>299</v>
      </c>
      <c r="AA185" s="9" t="s">
        <v>299</v>
      </c>
      <c r="AB185" s="9" t="s">
        <v>571</v>
      </c>
      <c r="AC185" s="9" t="s">
        <v>278</v>
      </c>
      <c r="AD185" s="8" t="s">
        <v>117</v>
      </c>
      <c r="AE185" s="8"/>
      <c r="AF185" s="8" t="s">
        <v>313</v>
      </c>
    </row>
    <row r="186" spans="1:32" s="90" customFormat="1" ht="38.25">
      <c r="A186" s="16">
        <v>177</v>
      </c>
      <c r="B186" s="10" t="s">
        <v>194</v>
      </c>
      <c r="C186" s="11" t="s">
        <v>191</v>
      </c>
      <c r="D186" s="42" t="s">
        <v>343</v>
      </c>
      <c r="E186" s="43" t="s">
        <v>344</v>
      </c>
      <c r="F186" s="11" t="s">
        <v>214</v>
      </c>
      <c r="G186" s="37" t="s">
        <v>342</v>
      </c>
      <c r="H186" s="37" t="s">
        <v>345</v>
      </c>
      <c r="I186" s="9" t="s">
        <v>190</v>
      </c>
      <c r="J186" s="48">
        <v>100</v>
      </c>
      <c r="K186" s="58">
        <v>100000000</v>
      </c>
      <c r="L186" s="58">
        <v>10884064636.257</v>
      </c>
      <c r="M186" s="58">
        <v>89407802</v>
      </c>
      <c r="N186" s="51">
        <v>3200</v>
      </c>
      <c r="O186" s="51">
        <f t="shared" si="3"/>
        <v>21.333333333333332</v>
      </c>
      <c r="P186" s="68">
        <f>R186-Q186</f>
        <v>16000000</v>
      </c>
      <c r="Q186" s="68"/>
      <c r="R186" s="68">
        <v>16000000</v>
      </c>
      <c r="S186" s="68">
        <f>U186-T186</f>
        <v>2554800470.08</v>
      </c>
      <c r="T186" s="68"/>
      <c r="U186" s="68">
        <v>2554800470.08</v>
      </c>
      <c r="V186" s="9" t="s">
        <v>68</v>
      </c>
      <c r="W186" s="9" t="s">
        <v>63</v>
      </c>
      <c r="X186" s="9" t="s">
        <v>307</v>
      </c>
      <c r="Y186" s="9"/>
      <c r="Z186" s="9" t="s">
        <v>299</v>
      </c>
      <c r="AA186" s="9" t="s">
        <v>299</v>
      </c>
      <c r="AB186" s="9" t="s">
        <v>571</v>
      </c>
      <c r="AC186" s="9" t="s">
        <v>278</v>
      </c>
      <c r="AD186" s="8" t="s">
        <v>117</v>
      </c>
      <c r="AE186" s="8"/>
      <c r="AF186" s="8"/>
    </row>
    <row r="187" spans="1:32" ht="38.25">
      <c r="A187" s="16">
        <v>178</v>
      </c>
      <c r="B187" s="10" t="s">
        <v>194</v>
      </c>
      <c r="C187" s="11" t="s">
        <v>188</v>
      </c>
      <c r="D187" s="42"/>
      <c r="E187" s="43" t="s">
        <v>382</v>
      </c>
      <c r="F187" s="11" t="s">
        <v>214</v>
      </c>
      <c r="G187" s="37"/>
      <c r="H187" s="37"/>
      <c r="I187" s="9" t="s">
        <v>190</v>
      </c>
      <c r="J187" s="48">
        <v>18</v>
      </c>
      <c r="K187" s="48">
        <v>18</v>
      </c>
      <c r="L187" s="48"/>
      <c r="M187" s="48"/>
      <c r="N187" s="51">
        <v>700</v>
      </c>
      <c r="O187" s="51">
        <f t="shared" si="3"/>
        <v>4.666666666666667</v>
      </c>
      <c r="P187" s="68"/>
      <c r="Q187" s="51"/>
      <c r="R187" s="51"/>
      <c r="S187" s="68"/>
      <c r="T187" s="51"/>
      <c r="U187" s="51"/>
      <c r="V187" s="9" t="s">
        <v>68</v>
      </c>
      <c r="W187" s="9" t="s">
        <v>63</v>
      </c>
      <c r="X187" s="9" t="s">
        <v>307</v>
      </c>
      <c r="Y187" s="9"/>
      <c r="Z187" s="9" t="s">
        <v>299</v>
      </c>
      <c r="AA187" s="9" t="s">
        <v>299</v>
      </c>
      <c r="AB187" s="9" t="s">
        <v>571</v>
      </c>
      <c r="AC187" s="9" t="s">
        <v>278</v>
      </c>
      <c r="AD187" s="8" t="s">
        <v>117</v>
      </c>
      <c r="AE187" s="8"/>
      <c r="AF187" s="8"/>
    </row>
    <row r="188" spans="1:32" ht="38.25">
      <c r="A188" s="16">
        <v>179</v>
      </c>
      <c r="B188" s="10" t="s">
        <v>194</v>
      </c>
      <c r="C188" s="11" t="s">
        <v>191</v>
      </c>
      <c r="D188" s="42" t="s">
        <v>498</v>
      </c>
      <c r="E188" s="43" t="s">
        <v>411</v>
      </c>
      <c r="F188" s="11" t="s">
        <v>214</v>
      </c>
      <c r="G188" s="37" t="s">
        <v>501</v>
      </c>
      <c r="H188" s="37" t="s">
        <v>502</v>
      </c>
      <c r="I188" s="9" t="s">
        <v>195</v>
      </c>
      <c r="J188" s="57">
        <v>62.8</v>
      </c>
      <c r="K188" s="68">
        <v>87341612.14062873</v>
      </c>
      <c r="L188" s="58">
        <v>9315175872.18</v>
      </c>
      <c r="M188" s="58">
        <v>76520071.114</v>
      </c>
      <c r="N188" s="51">
        <v>4693.73</v>
      </c>
      <c r="O188" s="51">
        <f t="shared" si="3"/>
        <v>31.29153333333333</v>
      </c>
      <c r="P188" s="68">
        <f>R188-Q188</f>
        <v>5000000.014</v>
      </c>
      <c r="Q188" s="68"/>
      <c r="R188" s="68">
        <v>5000000.014</v>
      </c>
      <c r="S188" s="68">
        <f>U188-T188</f>
        <v>797749709.789</v>
      </c>
      <c r="T188" s="68"/>
      <c r="U188" s="68">
        <v>797749709.789</v>
      </c>
      <c r="V188" s="9" t="s">
        <v>68</v>
      </c>
      <c r="W188" s="9" t="s">
        <v>63</v>
      </c>
      <c r="X188" s="9" t="s">
        <v>307</v>
      </c>
      <c r="Y188" s="9"/>
      <c r="Z188" s="9" t="s">
        <v>299</v>
      </c>
      <c r="AA188" s="9" t="s">
        <v>299</v>
      </c>
      <c r="AB188" s="9" t="s">
        <v>571</v>
      </c>
      <c r="AC188" s="9" t="s">
        <v>278</v>
      </c>
      <c r="AD188" s="8" t="s">
        <v>117</v>
      </c>
      <c r="AE188" s="8"/>
      <c r="AF188" s="8"/>
    </row>
    <row r="189" spans="1:32" ht="63.75">
      <c r="A189" s="16">
        <v>180</v>
      </c>
      <c r="B189" s="10" t="s">
        <v>194</v>
      </c>
      <c r="C189" s="11" t="s">
        <v>191</v>
      </c>
      <c r="D189" s="42">
        <v>5584</v>
      </c>
      <c r="E189" s="43" t="s">
        <v>445</v>
      </c>
      <c r="F189" s="11" t="s">
        <v>214</v>
      </c>
      <c r="G189" s="37" t="s">
        <v>446</v>
      </c>
      <c r="H189" s="37" t="s">
        <v>447</v>
      </c>
      <c r="I189" s="9" t="s">
        <v>190</v>
      </c>
      <c r="J189" s="12">
        <v>50</v>
      </c>
      <c r="K189" s="58">
        <v>47682723.04300504</v>
      </c>
      <c r="L189" s="58">
        <v>2155476559.868</v>
      </c>
      <c r="M189" s="58">
        <v>17706291.53</v>
      </c>
      <c r="N189" s="51">
        <v>825</v>
      </c>
      <c r="O189" s="51">
        <f t="shared" si="3"/>
        <v>5.5</v>
      </c>
      <c r="P189" s="68"/>
      <c r="Q189" s="51"/>
      <c r="R189" s="51"/>
      <c r="S189" s="68"/>
      <c r="T189" s="51"/>
      <c r="U189" s="51"/>
      <c r="V189" s="13" t="s">
        <v>94</v>
      </c>
      <c r="W189" s="9" t="s">
        <v>43</v>
      </c>
      <c r="X189" s="9" t="s">
        <v>311</v>
      </c>
      <c r="Y189" s="9" t="s">
        <v>741</v>
      </c>
      <c r="Z189" s="9" t="s">
        <v>299</v>
      </c>
      <c r="AA189" s="9" t="s">
        <v>299</v>
      </c>
      <c r="AB189" s="9" t="s">
        <v>571</v>
      </c>
      <c r="AC189" s="9" t="s">
        <v>278</v>
      </c>
      <c r="AD189" s="8" t="s">
        <v>117</v>
      </c>
      <c r="AE189" s="8"/>
      <c r="AF189" s="8"/>
    </row>
    <row r="190" spans="1:32" ht="38.25">
      <c r="A190" s="16">
        <v>181</v>
      </c>
      <c r="B190" s="10" t="s">
        <v>194</v>
      </c>
      <c r="C190" s="11" t="s">
        <v>191</v>
      </c>
      <c r="D190" s="30">
        <v>5079</v>
      </c>
      <c r="E190" s="43" t="s">
        <v>437</v>
      </c>
      <c r="F190" s="11" t="s">
        <v>212</v>
      </c>
      <c r="G190" s="37" t="s">
        <v>103</v>
      </c>
      <c r="H190" s="37" t="s">
        <v>104</v>
      </c>
      <c r="I190" s="244" t="s">
        <v>195</v>
      </c>
      <c r="J190" s="12">
        <v>201.8</v>
      </c>
      <c r="K190" s="68">
        <v>280661422.451893</v>
      </c>
      <c r="L190" s="58">
        <v>16205389212.022</v>
      </c>
      <c r="M190" s="58">
        <v>133120142.008</v>
      </c>
      <c r="N190" s="51">
        <v>3000</v>
      </c>
      <c r="O190" s="51">
        <f t="shared" si="3"/>
        <v>20</v>
      </c>
      <c r="P190" s="68"/>
      <c r="Q190" s="51"/>
      <c r="R190" s="51"/>
      <c r="S190" s="68"/>
      <c r="T190" s="51"/>
      <c r="U190" s="51"/>
      <c r="V190" s="9" t="s">
        <v>68</v>
      </c>
      <c r="W190" s="9" t="s">
        <v>63</v>
      </c>
      <c r="X190" s="9" t="s">
        <v>307</v>
      </c>
      <c r="Y190" s="9" t="s">
        <v>743</v>
      </c>
      <c r="Z190" s="9" t="s">
        <v>301</v>
      </c>
      <c r="AA190" s="9" t="s">
        <v>301</v>
      </c>
      <c r="AB190" s="9" t="s">
        <v>571</v>
      </c>
      <c r="AC190" s="9" t="s">
        <v>278</v>
      </c>
      <c r="AD190" s="8" t="s">
        <v>117</v>
      </c>
      <c r="AE190" s="8"/>
      <c r="AF190" s="8"/>
    </row>
    <row r="191" spans="1:32" s="90" customFormat="1" ht="38.25">
      <c r="A191" s="16">
        <v>182</v>
      </c>
      <c r="B191" s="10" t="s">
        <v>194</v>
      </c>
      <c r="C191" s="11" t="s">
        <v>191</v>
      </c>
      <c r="D191" s="33" t="s">
        <v>13</v>
      </c>
      <c r="E191" s="11" t="s">
        <v>267</v>
      </c>
      <c r="F191" s="11" t="s">
        <v>212</v>
      </c>
      <c r="G191" s="37" t="s">
        <v>28</v>
      </c>
      <c r="H191" s="37" t="s">
        <v>547</v>
      </c>
      <c r="I191" s="264" t="s">
        <v>195</v>
      </c>
      <c r="J191" s="46">
        <v>122800000</v>
      </c>
      <c r="K191" s="68">
        <v>170789012.27498737</v>
      </c>
      <c r="L191" s="58">
        <v>21026907850.538</v>
      </c>
      <c r="M191" s="58">
        <v>172726796.156</v>
      </c>
      <c r="N191" s="51">
        <v>4500</v>
      </c>
      <c r="O191" s="51">
        <f t="shared" si="3"/>
        <v>30</v>
      </c>
      <c r="P191" s="68"/>
      <c r="Q191" s="51"/>
      <c r="R191" s="51"/>
      <c r="S191" s="68"/>
      <c r="T191" s="51"/>
      <c r="U191" s="51"/>
      <c r="V191" s="9" t="s">
        <v>68</v>
      </c>
      <c r="W191" s="9" t="s">
        <v>63</v>
      </c>
      <c r="X191" s="9" t="s">
        <v>307</v>
      </c>
      <c r="Y191" s="9" t="s">
        <v>743</v>
      </c>
      <c r="Z191" s="9" t="s">
        <v>301</v>
      </c>
      <c r="AA191" s="9" t="s">
        <v>301</v>
      </c>
      <c r="AB191" s="9" t="s">
        <v>571</v>
      </c>
      <c r="AC191" s="9" t="s">
        <v>278</v>
      </c>
      <c r="AD191" s="8" t="s">
        <v>117</v>
      </c>
      <c r="AE191" s="8"/>
      <c r="AF191" s="8" t="s">
        <v>313</v>
      </c>
    </row>
    <row r="192" spans="1:32" s="90" customFormat="1" ht="63.75">
      <c r="A192" s="16">
        <v>183</v>
      </c>
      <c r="B192" s="10" t="s">
        <v>194</v>
      </c>
      <c r="C192" s="11" t="s">
        <v>191</v>
      </c>
      <c r="D192" s="42" t="s">
        <v>323</v>
      </c>
      <c r="E192" s="11" t="s">
        <v>425</v>
      </c>
      <c r="F192" s="11" t="s">
        <v>633</v>
      </c>
      <c r="G192" s="37" t="s">
        <v>324</v>
      </c>
      <c r="H192" s="37" t="s">
        <v>325</v>
      </c>
      <c r="I192" s="308" t="s">
        <v>195</v>
      </c>
      <c r="J192" s="48">
        <v>25.1</v>
      </c>
      <c r="K192" s="68">
        <v>34908829.0562067</v>
      </c>
      <c r="L192" s="58">
        <v>3978862080.454</v>
      </c>
      <c r="M192" s="58">
        <v>32684601.292</v>
      </c>
      <c r="N192" s="51">
        <v>200</v>
      </c>
      <c r="O192" s="51">
        <f t="shared" si="3"/>
        <v>1.3333333333333333</v>
      </c>
      <c r="P192" s="68"/>
      <c r="Q192" s="68">
        <v>799999.997</v>
      </c>
      <c r="R192" s="68">
        <v>799999.997</v>
      </c>
      <c r="S192" s="68"/>
      <c r="T192" s="68">
        <v>125399907.717</v>
      </c>
      <c r="U192" s="68">
        <v>125399907.717</v>
      </c>
      <c r="V192" s="9" t="s">
        <v>68</v>
      </c>
      <c r="W192" s="9" t="s">
        <v>63</v>
      </c>
      <c r="X192" s="9" t="s">
        <v>307</v>
      </c>
      <c r="Y192" s="9" t="s">
        <v>741</v>
      </c>
      <c r="Z192" s="9" t="s">
        <v>300</v>
      </c>
      <c r="AA192" s="9" t="s">
        <v>300</v>
      </c>
      <c r="AB192" s="9" t="s">
        <v>571</v>
      </c>
      <c r="AC192" s="9" t="s">
        <v>278</v>
      </c>
      <c r="AD192" s="8" t="s">
        <v>117</v>
      </c>
      <c r="AE192" s="8"/>
      <c r="AF192" s="8"/>
    </row>
    <row r="193" spans="1:32" s="90" customFormat="1" ht="38.25">
      <c r="A193" s="16">
        <v>184</v>
      </c>
      <c r="B193" s="10" t="s">
        <v>194</v>
      </c>
      <c r="C193" s="11" t="s">
        <v>191</v>
      </c>
      <c r="D193" s="264" t="s">
        <v>837</v>
      </c>
      <c r="E193" s="43" t="s">
        <v>787</v>
      </c>
      <c r="F193" s="11" t="s">
        <v>214</v>
      </c>
      <c r="G193" s="37" t="s">
        <v>501</v>
      </c>
      <c r="H193" s="37" t="s">
        <v>453</v>
      </c>
      <c r="I193" s="264" t="s">
        <v>195</v>
      </c>
      <c r="J193" s="58">
        <v>45500000</v>
      </c>
      <c r="K193" s="230">
        <v>63280945.10188865</v>
      </c>
      <c r="L193" s="58">
        <v>7195691652.657</v>
      </c>
      <c r="M193" s="58">
        <v>59109440.823</v>
      </c>
      <c r="N193" s="51">
        <v>602</v>
      </c>
      <c r="O193" s="51">
        <f t="shared" si="3"/>
        <v>4.013333333333334</v>
      </c>
      <c r="P193" s="68"/>
      <c r="Q193" s="51"/>
      <c r="R193" s="51"/>
      <c r="S193" s="68"/>
      <c r="T193" s="51"/>
      <c r="U193" s="51"/>
      <c r="V193" s="9" t="s">
        <v>68</v>
      </c>
      <c r="W193" s="9" t="s">
        <v>63</v>
      </c>
      <c r="X193" s="9" t="s">
        <v>307</v>
      </c>
      <c r="Y193" s="9"/>
      <c r="Z193" s="9"/>
      <c r="AA193" s="9" t="s">
        <v>299</v>
      </c>
      <c r="AB193" s="9" t="s">
        <v>571</v>
      </c>
      <c r="AC193" s="9" t="s">
        <v>278</v>
      </c>
      <c r="AD193" s="8" t="s">
        <v>117</v>
      </c>
      <c r="AE193" s="8"/>
      <c r="AF193" s="8"/>
    </row>
    <row r="194" spans="1:32" s="90" customFormat="1" ht="51">
      <c r="A194" s="16">
        <v>185</v>
      </c>
      <c r="B194" s="10" t="s">
        <v>194</v>
      </c>
      <c r="C194" s="11" t="s">
        <v>191</v>
      </c>
      <c r="D194" s="42" t="s">
        <v>831</v>
      </c>
      <c r="E194" s="189" t="s">
        <v>833</v>
      </c>
      <c r="F194" s="11" t="s">
        <v>198</v>
      </c>
      <c r="G194" s="198" t="s">
        <v>835</v>
      </c>
      <c r="H194" s="198" t="s">
        <v>836</v>
      </c>
      <c r="I194" s="264" t="s">
        <v>195</v>
      </c>
      <c r="J194" s="58">
        <v>137600000</v>
      </c>
      <c r="K194" s="230">
        <v>191372704.3081292</v>
      </c>
      <c r="L194" s="58">
        <v>23561095441.646</v>
      </c>
      <c r="M194" s="58">
        <v>193544032.175</v>
      </c>
      <c r="N194" s="51">
        <v>6860</v>
      </c>
      <c r="O194" s="51">
        <f t="shared" si="3"/>
        <v>45.733333333333334</v>
      </c>
      <c r="P194" s="68"/>
      <c r="Q194" s="51"/>
      <c r="R194" s="51"/>
      <c r="S194" s="68"/>
      <c r="T194" s="51"/>
      <c r="U194" s="51"/>
      <c r="V194" s="13" t="s">
        <v>94</v>
      </c>
      <c r="W194" s="9" t="s">
        <v>43</v>
      </c>
      <c r="X194" s="9" t="s">
        <v>311</v>
      </c>
      <c r="Y194" s="9"/>
      <c r="Z194" s="9"/>
      <c r="AA194" s="9" t="s">
        <v>299</v>
      </c>
      <c r="AB194" s="9" t="s">
        <v>571</v>
      </c>
      <c r="AC194" s="9" t="s">
        <v>278</v>
      </c>
      <c r="AD194" s="8" t="s">
        <v>117</v>
      </c>
      <c r="AE194" s="8"/>
      <c r="AF194" s="8"/>
    </row>
    <row r="195" spans="1:32" s="90" customFormat="1" ht="51">
      <c r="A195" s="16">
        <v>186</v>
      </c>
      <c r="B195" s="10" t="s">
        <v>194</v>
      </c>
      <c r="C195" s="11" t="s">
        <v>191</v>
      </c>
      <c r="D195" s="42" t="s">
        <v>832</v>
      </c>
      <c r="E195" s="189" t="s">
        <v>834</v>
      </c>
      <c r="F195" s="11" t="s">
        <v>198</v>
      </c>
      <c r="G195" s="198" t="s">
        <v>835</v>
      </c>
      <c r="H195" s="198" t="s">
        <v>490</v>
      </c>
      <c r="I195" s="264" t="s">
        <v>195</v>
      </c>
      <c r="J195" s="58">
        <v>137600000</v>
      </c>
      <c r="K195" s="230">
        <v>191372704.3081292</v>
      </c>
      <c r="L195" s="58">
        <v>23561095441.646</v>
      </c>
      <c r="M195" s="58">
        <v>193544032.175</v>
      </c>
      <c r="N195" s="51">
        <v>5320</v>
      </c>
      <c r="O195" s="51">
        <f t="shared" si="3"/>
        <v>35.46666666666667</v>
      </c>
      <c r="P195" s="68"/>
      <c r="Q195" s="51"/>
      <c r="R195" s="51"/>
      <c r="S195" s="68"/>
      <c r="T195" s="51"/>
      <c r="U195" s="51"/>
      <c r="V195" s="13" t="s">
        <v>94</v>
      </c>
      <c r="W195" s="9" t="s">
        <v>43</v>
      </c>
      <c r="X195" s="9" t="s">
        <v>311</v>
      </c>
      <c r="Y195" s="9"/>
      <c r="Z195" s="9"/>
      <c r="AA195" s="9" t="s">
        <v>299</v>
      </c>
      <c r="AB195" s="9" t="s">
        <v>571</v>
      </c>
      <c r="AC195" s="9" t="s">
        <v>278</v>
      </c>
      <c r="AD195" s="8" t="s">
        <v>117</v>
      </c>
      <c r="AE195" s="8"/>
      <c r="AF195" s="8"/>
    </row>
    <row r="196" spans="1:32" s="90" customFormat="1" ht="40.5">
      <c r="A196" s="16">
        <v>187</v>
      </c>
      <c r="B196" s="10" t="s">
        <v>194</v>
      </c>
      <c r="C196" s="11" t="s">
        <v>191</v>
      </c>
      <c r="D196" s="42"/>
      <c r="E196" s="189" t="s">
        <v>865</v>
      </c>
      <c r="F196" s="11" t="s">
        <v>214</v>
      </c>
      <c r="G196" s="198" t="s">
        <v>867</v>
      </c>
      <c r="H196" s="198" t="s">
        <v>406</v>
      </c>
      <c r="I196" s="9" t="s">
        <v>190</v>
      </c>
      <c r="J196" s="56">
        <v>100</v>
      </c>
      <c r="K196" s="56">
        <v>100</v>
      </c>
      <c r="L196" s="58"/>
      <c r="M196" s="58"/>
      <c r="N196" s="51">
        <v>1000</v>
      </c>
      <c r="O196" s="51">
        <f t="shared" si="3"/>
        <v>6.666666666666667</v>
      </c>
      <c r="P196" s="68"/>
      <c r="Q196" s="51"/>
      <c r="R196" s="51"/>
      <c r="S196" s="68"/>
      <c r="T196" s="51"/>
      <c r="U196" s="51"/>
      <c r="V196" s="9" t="s">
        <v>68</v>
      </c>
      <c r="W196" s="9" t="s">
        <v>63</v>
      </c>
      <c r="X196" s="9" t="s">
        <v>307</v>
      </c>
      <c r="Y196" s="9"/>
      <c r="Z196" s="9"/>
      <c r="AA196" s="9" t="s">
        <v>299</v>
      </c>
      <c r="AB196" s="9" t="s">
        <v>571</v>
      </c>
      <c r="AC196" s="9" t="s">
        <v>278</v>
      </c>
      <c r="AD196" s="8" t="s">
        <v>117</v>
      </c>
      <c r="AE196" s="189" t="s">
        <v>866</v>
      </c>
      <c r="AF196" s="8"/>
    </row>
    <row r="197" spans="1:32" s="90" customFormat="1" ht="38.25">
      <c r="A197" s="16">
        <v>188</v>
      </c>
      <c r="B197" s="10" t="s">
        <v>189</v>
      </c>
      <c r="C197" s="11" t="s">
        <v>191</v>
      </c>
      <c r="D197" s="42"/>
      <c r="E197" s="189" t="s">
        <v>890</v>
      </c>
      <c r="F197" s="11" t="s">
        <v>214</v>
      </c>
      <c r="G197" s="198"/>
      <c r="H197" s="198"/>
      <c r="I197" s="9"/>
      <c r="J197" s="56"/>
      <c r="K197" s="58"/>
      <c r="L197" s="58"/>
      <c r="M197" s="58"/>
      <c r="N197" s="51">
        <v>200</v>
      </c>
      <c r="O197" s="51">
        <f t="shared" si="3"/>
        <v>1.3333333333333333</v>
      </c>
      <c r="P197" s="68"/>
      <c r="Q197" s="51"/>
      <c r="R197" s="51"/>
      <c r="S197" s="68"/>
      <c r="T197" s="51"/>
      <c r="U197" s="51"/>
      <c r="V197" s="9" t="s">
        <v>68</v>
      </c>
      <c r="W197" s="9" t="s">
        <v>63</v>
      </c>
      <c r="X197" s="9" t="s">
        <v>307</v>
      </c>
      <c r="Y197" s="9"/>
      <c r="Z197" s="9"/>
      <c r="AA197" s="9" t="s">
        <v>299</v>
      </c>
      <c r="AB197" s="9" t="s">
        <v>571</v>
      </c>
      <c r="AC197" s="9" t="s">
        <v>278</v>
      </c>
      <c r="AD197" s="8" t="s">
        <v>117</v>
      </c>
      <c r="AE197" s="189"/>
      <c r="AF197" s="8"/>
    </row>
    <row r="198" spans="1:32" s="90" customFormat="1" ht="94.5">
      <c r="A198" s="16">
        <v>189</v>
      </c>
      <c r="B198" s="10" t="s">
        <v>194</v>
      </c>
      <c r="C198" s="11" t="s">
        <v>188</v>
      </c>
      <c r="D198" s="42"/>
      <c r="E198" s="189" t="s">
        <v>558</v>
      </c>
      <c r="F198" s="11" t="s">
        <v>256</v>
      </c>
      <c r="G198" s="198"/>
      <c r="H198" s="198"/>
      <c r="I198" s="9"/>
      <c r="J198" s="58"/>
      <c r="K198" s="58"/>
      <c r="L198" s="58"/>
      <c r="M198" s="58"/>
      <c r="N198" s="51">
        <v>0.1</v>
      </c>
      <c r="O198" s="51">
        <f t="shared" si="3"/>
        <v>0.0006666666666666668</v>
      </c>
      <c r="P198" s="68"/>
      <c r="Q198" s="51"/>
      <c r="R198" s="51"/>
      <c r="S198" s="68"/>
      <c r="T198" s="51"/>
      <c r="U198" s="51"/>
      <c r="V198" s="9" t="s">
        <v>68</v>
      </c>
      <c r="W198" s="9" t="s">
        <v>63</v>
      </c>
      <c r="X198" s="9" t="s">
        <v>307</v>
      </c>
      <c r="Y198" s="9"/>
      <c r="Z198" s="9"/>
      <c r="AA198" s="9" t="s">
        <v>299</v>
      </c>
      <c r="AB198" s="9" t="s">
        <v>571</v>
      </c>
      <c r="AC198" s="9" t="s">
        <v>278</v>
      </c>
      <c r="AD198" s="8" t="s">
        <v>117</v>
      </c>
      <c r="AE198" s="189" t="s">
        <v>868</v>
      </c>
      <c r="AF198" s="8"/>
    </row>
    <row r="199" spans="1:32" s="90" customFormat="1" ht="54">
      <c r="A199" s="16">
        <v>190</v>
      </c>
      <c r="B199" s="10" t="s">
        <v>194</v>
      </c>
      <c r="C199" s="11" t="s">
        <v>191</v>
      </c>
      <c r="D199" s="42"/>
      <c r="E199" s="189" t="s">
        <v>873</v>
      </c>
      <c r="F199" s="11" t="s">
        <v>214</v>
      </c>
      <c r="G199" s="198"/>
      <c r="H199" s="198"/>
      <c r="I199" s="9"/>
      <c r="J199" s="58"/>
      <c r="K199" s="58"/>
      <c r="L199" s="58"/>
      <c r="M199" s="58"/>
      <c r="N199" s="51">
        <v>1500</v>
      </c>
      <c r="O199" s="51">
        <f t="shared" si="3"/>
        <v>10</v>
      </c>
      <c r="P199" s="68"/>
      <c r="Q199" s="51"/>
      <c r="R199" s="51"/>
      <c r="S199" s="68"/>
      <c r="T199" s="51"/>
      <c r="U199" s="51"/>
      <c r="V199" s="9" t="s">
        <v>68</v>
      </c>
      <c r="W199" s="9" t="s">
        <v>63</v>
      </c>
      <c r="X199" s="9" t="s">
        <v>307</v>
      </c>
      <c r="Y199" s="9"/>
      <c r="Z199" s="9"/>
      <c r="AA199" s="9" t="s">
        <v>299</v>
      </c>
      <c r="AB199" s="9" t="s">
        <v>571</v>
      </c>
      <c r="AC199" s="9" t="s">
        <v>278</v>
      </c>
      <c r="AD199" s="8" t="s">
        <v>117</v>
      </c>
      <c r="AE199" s="189" t="s">
        <v>872</v>
      </c>
      <c r="AF199" s="8"/>
    </row>
    <row r="200" spans="1:32" s="90" customFormat="1" ht="54">
      <c r="A200" s="16">
        <v>191</v>
      </c>
      <c r="B200" s="10" t="s">
        <v>194</v>
      </c>
      <c r="C200" s="11" t="s">
        <v>191</v>
      </c>
      <c r="D200" s="42"/>
      <c r="E200" s="189" t="s">
        <v>874</v>
      </c>
      <c r="F200" s="11" t="s">
        <v>214</v>
      </c>
      <c r="G200" s="198"/>
      <c r="H200" s="198"/>
      <c r="I200" s="9"/>
      <c r="J200" s="58"/>
      <c r="K200" s="58"/>
      <c r="L200" s="58"/>
      <c r="M200" s="58"/>
      <c r="N200" s="51">
        <v>750</v>
      </c>
      <c r="O200" s="51">
        <f t="shared" si="3"/>
        <v>5</v>
      </c>
      <c r="P200" s="68"/>
      <c r="Q200" s="51"/>
      <c r="R200" s="51"/>
      <c r="S200" s="68"/>
      <c r="T200" s="51"/>
      <c r="U200" s="51"/>
      <c r="V200" s="9" t="s">
        <v>68</v>
      </c>
      <c r="W200" s="9" t="s">
        <v>63</v>
      </c>
      <c r="X200" s="9" t="s">
        <v>307</v>
      </c>
      <c r="Y200" s="9"/>
      <c r="Z200" s="9"/>
      <c r="AA200" s="9" t="s">
        <v>299</v>
      </c>
      <c r="AB200" s="9" t="s">
        <v>571</v>
      </c>
      <c r="AC200" s="9" t="s">
        <v>278</v>
      </c>
      <c r="AD200" s="8" t="s">
        <v>117</v>
      </c>
      <c r="AE200" s="189" t="s">
        <v>875</v>
      </c>
      <c r="AF200" s="8"/>
    </row>
    <row r="201" spans="1:32" ht="51">
      <c r="A201" s="16">
        <v>192</v>
      </c>
      <c r="B201" s="10" t="s">
        <v>194</v>
      </c>
      <c r="C201" s="11" t="s">
        <v>191</v>
      </c>
      <c r="D201" s="42"/>
      <c r="E201" s="189" t="s">
        <v>877</v>
      </c>
      <c r="F201" s="11" t="s">
        <v>59</v>
      </c>
      <c r="G201" s="198"/>
      <c r="H201" s="198"/>
      <c r="I201" s="9"/>
      <c r="J201" s="58"/>
      <c r="K201" s="58"/>
      <c r="L201" s="58"/>
      <c r="M201" s="58"/>
      <c r="N201" s="51">
        <v>4500</v>
      </c>
      <c r="O201" s="51">
        <f t="shared" si="3"/>
        <v>30</v>
      </c>
      <c r="P201" s="68"/>
      <c r="Q201" s="51"/>
      <c r="R201" s="51"/>
      <c r="S201" s="68"/>
      <c r="T201" s="51"/>
      <c r="U201" s="51"/>
      <c r="V201" s="13" t="s">
        <v>94</v>
      </c>
      <c r="W201" s="9" t="s">
        <v>43</v>
      </c>
      <c r="X201" s="9" t="s">
        <v>311</v>
      </c>
      <c r="Y201" s="9"/>
      <c r="Z201" s="9"/>
      <c r="AA201" s="9" t="s">
        <v>300</v>
      </c>
      <c r="AB201" s="9" t="s">
        <v>571</v>
      </c>
      <c r="AC201" s="9" t="s">
        <v>278</v>
      </c>
      <c r="AD201" s="8" t="s">
        <v>117</v>
      </c>
      <c r="AE201" s="189" t="s">
        <v>871</v>
      </c>
      <c r="AF201" s="8"/>
    </row>
    <row r="202" spans="1:32" s="90" customFormat="1" ht="81">
      <c r="A202" s="16">
        <v>193</v>
      </c>
      <c r="B202" s="10" t="s">
        <v>194</v>
      </c>
      <c r="C202" s="11" t="s">
        <v>191</v>
      </c>
      <c r="D202" s="42"/>
      <c r="E202" s="189" t="s">
        <v>881</v>
      </c>
      <c r="F202" s="11" t="s">
        <v>223</v>
      </c>
      <c r="G202" s="198"/>
      <c r="H202" s="198"/>
      <c r="I202" s="9"/>
      <c r="J202" s="58"/>
      <c r="K202" s="58"/>
      <c r="L202" s="58"/>
      <c r="M202" s="58"/>
      <c r="N202" s="51">
        <v>5250</v>
      </c>
      <c r="O202" s="51">
        <f t="shared" si="3"/>
        <v>35</v>
      </c>
      <c r="P202" s="68"/>
      <c r="Q202" s="51"/>
      <c r="R202" s="51"/>
      <c r="S202" s="68"/>
      <c r="T202" s="51"/>
      <c r="U202" s="51"/>
      <c r="V202" s="13" t="s">
        <v>94</v>
      </c>
      <c r="W202" s="9" t="s">
        <v>43</v>
      </c>
      <c r="X202" s="9" t="s">
        <v>311</v>
      </c>
      <c r="Y202" s="9"/>
      <c r="Z202" s="9"/>
      <c r="AA202" s="9" t="s">
        <v>300</v>
      </c>
      <c r="AB202" s="9" t="s">
        <v>571</v>
      </c>
      <c r="AC202" s="9" t="s">
        <v>278</v>
      </c>
      <c r="AD202" s="8" t="s">
        <v>117</v>
      </c>
      <c r="AE202" s="189" t="s">
        <v>882</v>
      </c>
      <c r="AF202" s="8"/>
    </row>
    <row r="203" spans="1:32" ht="51">
      <c r="A203" s="16">
        <v>194</v>
      </c>
      <c r="B203" s="10" t="s">
        <v>194</v>
      </c>
      <c r="C203" s="11" t="s">
        <v>191</v>
      </c>
      <c r="D203" s="42"/>
      <c r="E203" s="189" t="s">
        <v>883</v>
      </c>
      <c r="F203" s="11" t="s">
        <v>198</v>
      </c>
      <c r="G203" s="198"/>
      <c r="H203" s="198"/>
      <c r="I203" s="9"/>
      <c r="J203" s="58"/>
      <c r="K203" s="58"/>
      <c r="L203" s="58"/>
      <c r="M203" s="58"/>
      <c r="N203" s="8">
        <v>300</v>
      </c>
      <c r="O203" s="51">
        <f t="shared" si="3"/>
        <v>2</v>
      </c>
      <c r="P203" s="68"/>
      <c r="Q203" s="51"/>
      <c r="R203" s="51"/>
      <c r="S203" s="68"/>
      <c r="T203" s="51"/>
      <c r="U203" s="51"/>
      <c r="V203" s="13" t="s">
        <v>94</v>
      </c>
      <c r="W203" s="9" t="s">
        <v>43</v>
      </c>
      <c r="X203" s="9" t="s">
        <v>311</v>
      </c>
      <c r="Y203" s="9"/>
      <c r="Z203" s="9"/>
      <c r="AA203" s="9" t="s">
        <v>299</v>
      </c>
      <c r="AB203" s="9" t="s">
        <v>571</v>
      </c>
      <c r="AC203" s="9" t="s">
        <v>278</v>
      </c>
      <c r="AD203" s="8" t="s">
        <v>117</v>
      </c>
      <c r="AE203" s="189"/>
      <c r="AF203" s="8"/>
    </row>
    <row r="204" spans="1:32" s="90" customFormat="1" ht="40.5">
      <c r="A204" s="16">
        <v>195</v>
      </c>
      <c r="B204" s="10" t="s">
        <v>194</v>
      </c>
      <c r="C204" s="11" t="s">
        <v>191</v>
      </c>
      <c r="D204" s="42"/>
      <c r="E204" s="189" t="s">
        <v>933</v>
      </c>
      <c r="F204" s="11" t="s">
        <v>214</v>
      </c>
      <c r="G204" s="198"/>
      <c r="H204" s="198"/>
      <c r="I204" s="9"/>
      <c r="J204" s="58"/>
      <c r="K204" s="58"/>
      <c r="L204" s="58"/>
      <c r="M204" s="58"/>
      <c r="N204" s="51">
        <v>750</v>
      </c>
      <c r="O204" s="51">
        <f t="shared" si="3"/>
        <v>5</v>
      </c>
      <c r="P204" s="68"/>
      <c r="Q204" s="51"/>
      <c r="R204" s="51"/>
      <c r="S204" s="68"/>
      <c r="T204" s="51"/>
      <c r="U204" s="51"/>
      <c r="V204" s="9" t="s">
        <v>68</v>
      </c>
      <c r="W204" s="9" t="s">
        <v>63</v>
      </c>
      <c r="X204" s="9" t="s">
        <v>307</v>
      </c>
      <c r="Y204" s="9"/>
      <c r="Z204" s="9"/>
      <c r="AA204" s="9" t="s">
        <v>299</v>
      </c>
      <c r="AB204" s="9" t="s">
        <v>571</v>
      </c>
      <c r="AC204" s="9" t="s">
        <v>278</v>
      </c>
      <c r="AD204" s="8" t="s">
        <v>117</v>
      </c>
      <c r="AE204" s="189" t="s">
        <v>884</v>
      </c>
      <c r="AF204" s="8"/>
    </row>
    <row r="205" spans="1:32" s="90" customFormat="1" ht="38.25">
      <c r="A205" s="16">
        <v>196</v>
      </c>
      <c r="B205" s="10" t="s">
        <v>194</v>
      </c>
      <c r="C205" s="11" t="s">
        <v>191</v>
      </c>
      <c r="D205" s="42"/>
      <c r="E205" s="189" t="s">
        <v>934</v>
      </c>
      <c r="F205" s="11" t="s">
        <v>214</v>
      </c>
      <c r="G205" s="198"/>
      <c r="H205" s="198"/>
      <c r="I205" s="9"/>
      <c r="J205" s="58"/>
      <c r="K205" s="58"/>
      <c r="L205" s="58"/>
      <c r="M205" s="58"/>
      <c r="N205" s="51">
        <v>450</v>
      </c>
      <c r="O205" s="51">
        <f aca="true" t="shared" si="4" ref="O205:O254">N205/150</f>
        <v>3</v>
      </c>
      <c r="P205" s="68"/>
      <c r="Q205" s="51"/>
      <c r="R205" s="51"/>
      <c r="S205" s="68"/>
      <c r="T205" s="51"/>
      <c r="U205" s="51"/>
      <c r="V205" s="9" t="s">
        <v>68</v>
      </c>
      <c r="W205" s="9" t="s">
        <v>63</v>
      </c>
      <c r="X205" s="9" t="s">
        <v>307</v>
      </c>
      <c r="Y205" s="9"/>
      <c r="Z205" s="9"/>
      <c r="AA205" s="9" t="s">
        <v>299</v>
      </c>
      <c r="AB205" s="9" t="s">
        <v>571</v>
      </c>
      <c r="AC205" s="9" t="s">
        <v>278</v>
      </c>
      <c r="AD205" s="8" t="s">
        <v>117</v>
      </c>
      <c r="AE205" s="189"/>
      <c r="AF205" s="8"/>
    </row>
    <row r="206" spans="1:32" s="90" customFormat="1" ht="38.25">
      <c r="A206" s="16">
        <v>197</v>
      </c>
      <c r="B206" s="10" t="s">
        <v>194</v>
      </c>
      <c r="C206" s="11" t="s">
        <v>191</v>
      </c>
      <c r="D206" s="42" t="s">
        <v>998</v>
      </c>
      <c r="E206" s="43" t="s">
        <v>1000</v>
      </c>
      <c r="F206" s="11" t="s">
        <v>256</v>
      </c>
      <c r="G206" s="138" t="s">
        <v>999</v>
      </c>
      <c r="H206" s="138" t="s">
        <v>756</v>
      </c>
      <c r="I206" s="43" t="s">
        <v>195</v>
      </c>
      <c r="J206" s="230">
        <v>24233822.44</v>
      </c>
      <c r="K206" s="58"/>
      <c r="L206" s="58"/>
      <c r="M206" s="58"/>
      <c r="N206" s="51"/>
      <c r="O206" s="51"/>
      <c r="P206" s="68">
        <f>R206-Q206</f>
        <v>-9914.918</v>
      </c>
      <c r="Q206" s="68"/>
      <c r="R206" s="68">
        <v>-9914.918</v>
      </c>
      <c r="S206" s="68">
        <f>U206-T206</f>
        <v>-1581677.34</v>
      </c>
      <c r="T206" s="68"/>
      <c r="U206" s="389">
        <v>-1581677.34</v>
      </c>
      <c r="V206" s="9" t="s">
        <v>71</v>
      </c>
      <c r="W206" s="9" t="s">
        <v>63</v>
      </c>
      <c r="X206" s="9"/>
      <c r="Y206" s="9"/>
      <c r="Z206" s="9"/>
      <c r="AA206" s="9"/>
      <c r="AB206" s="9"/>
      <c r="AC206" s="9" t="s">
        <v>278</v>
      </c>
      <c r="AD206" s="8" t="s">
        <v>117</v>
      </c>
      <c r="AE206" s="189"/>
      <c r="AF206" s="8"/>
    </row>
    <row r="207" spans="1:32" ht="38.25">
      <c r="A207" s="16">
        <v>198</v>
      </c>
      <c r="B207" s="10" t="s">
        <v>193</v>
      </c>
      <c r="C207" s="11" t="s">
        <v>191</v>
      </c>
      <c r="D207" s="42" t="s">
        <v>119</v>
      </c>
      <c r="E207" s="41" t="s">
        <v>276</v>
      </c>
      <c r="F207" s="11" t="s">
        <v>39</v>
      </c>
      <c r="G207" s="37" t="s">
        <v>140</v>
      </c>
      <c r="H207" s="37" t="s">
        <v>233</v>
      </c>
      <c r="I207" s="264" t="s">
        <v>77</v>
      </c>
      <c r="J207" s="58">
        <v>9870000</v>
      </c>
      <c r="K207" s="58">
        <v>13882845.912520938</v>
      </c>
      <c r="L207" s="58">
        <v>1456051707.414</v>
      </c>
      <c r="M207" s="58">
        <v>11960824.114</v>
      </c>
      <c r="N207" s="51">
        <v>1000</v>
      </c>
      <c r="O207" s="51">
        <f t="shared" si="4"/>
        <v>6.666666666666667</v>
      </c>
      <c r="P207" s="68">
        <f>R207-Q207</f>
        <v>44256.989</v>
      </c>
      <c r="Q207" s="68"/>
      <c r="R207" s="68">
        <v>44256.989</v>
      </c>
      <c r="S207" s="68">
        <f>U207-T207</f>
        <v>7078909.651</v>
      </c>
      <c r="T207" s="68"/>
      <c r="U207" s="389">
        <v>7078909.651</v>
      </c>
      <c r="V207" s="9" t="s">
        <v>68</v>
      </c>
      <c r="W207" s="9" t="s">
        <v>63</v>
      </c>
      <c r="X207" s="9" t="s">
        <v>307</v>
      </c>
      <c r="Y207" s="9" t="s">
        <v>748</v>
      </c>
      <c r="Z207" s="9" t="s">
        <v>299</v>
      </c>
      <c r="AA207" s="9" t="s">
        <v>300</v>
      </c>
      <c r="AB207" s="9" t="s">
        <v>147</v>
      </c>
      <c r="AC207" s="9" t="s">
        <v>278</v>
      </c>
      <c r="AD207" s="8" t="s">
        <v>117</v>
      </c>
      <c r="AE207" s="8"/>
      <c r="AF207" s="8" t="s">
        <v>314</v>
      </c>
    </row>
    <row r="208" spans="1:32" ht="38.25">
      <c r="A208" s="16">
        <v>199</v>
      </c>
      <c r="B208" s="10" t="s">
        <v>193</v>
      </c>
      <c r="C208" s="11" t="s">
        <v>188</v>
      </c>
      <c r="D208" s="42" t="s">
        <v>1001</v>
      </c>
      <c r="E208" s="43" t="s">
        <v>1002</v>
      </c>
      <c r="F208" s="43" t="s">
        <v>1004</v>
      </c>
      <c r="G208" s="138" t="s">
        <v>1003</v>
      </c>
      <c r="H208" s="138" t="s">
        <v>672</v>
      </c>
      <c r="I208" s="264" t="s">
        <v>77</v>
      </c>
      <c r="J208" s="230">
        <v>200000</v>
      </c>
      <c r="K208" s="58"/>
      <c r="L208" s="58"/>
      <c r="M208" s="58"/>
      <c r="N208" s="51"/>
      <c r="O208" s="51"/>
      <c r="P208" s="68">
        <f>R208-Q208</f>
        <v>17999.995</v>
      </c>
      <c r="Q208" s="68"/>
      <c r="R208" s="68">
        <v>17999.995</v>
      </c>
      <c r="S208" s="68">
        <f>U208-T208</f>
        <v>2902499.436</v>
      </c>
      <c r="T208" s="68"/>
      <c r="U208" s="389">
        <v>2902499.436</v>
      </c>
      <c r="V208" s="9" t="s">
        <v>68</v>
      </c>
      <c r="W208" s="9" t="s">
        <v>63</v>
      </c>
      <c r="X208" s="9"/>
      <c r="Y208" s="9"/>
      <c r="Z208" s="9"/>
      <c r="AA208" s="9"/>
      <c r="AB208" s="9"/>
      <c r="AC208" s="9" t="s">
        <v>278</v>
      </c>
      <c r="AD208" s="8" t="s">
        <v>117</v>
      </c>
      <c r="AE208" s="8"/>
      <c r="AF208" s="8"/>
    </row>
    <row r="209" spans="1:32" ht="38.25">
      <c r="A209" s="16">
        <v>200</v>
      </c>
      <c r="B209" s="10" t="s">
        <v>193</v>
      </c>
      <c r="C209" s="11" t="s">
        <v>191</v>
      </c>
      <c r="D209" s="42" t="s">
        <v>122</v>
      </c>
      <c r="E209" s="41" t="s">
        <v>227</v>
      </c>
      <c r="F209" s="11" t="s">
        <v>39</v>
      </c>
      <c r="G209" s="37" t="s">
        <v>123</v>
      </c>
      <c r="H209" s="37" t="s">
        <v>50</v>
      </c>
      <c r="I209" s="309" t="s">
        <v>77</v>
      </c>
      <c r="J209" s="58">
        <v>8070000</v>
      </c>
      <c r="K209" s="58">
        <v>8070000</v>
      </c>
      <c r="L209" s="58">
        <v>793501073.689</v>
      </c>
      <c r="M209" s="58">
        <v>6518262.18</v>
      </c>
      <c r="N209" s="51">
        <v>120</v>
      </c>
      <c r="O209" s="51">
        <f t="shared" si="4"/>
        <v>0.8</v>
      </c>
      <c r="P209" s="68"/>
      <c r="Q209" s="51"/>
      <c r="R209" s="51"/>
      <c r="S209" s="68"/>
      <c r="T209" s="51"/>
      <c r="U209" s="51"/>
      <c r="V209" s="9" t="s">
        <v>68</v>
      </c>
      <c r="W209" s="9" t="s">
        <v>63</v>
      </c>
      <c r="X209" s="9" t="s">
        <v>307</v>
      </c>
      <c r="Y209" s="9" t="s">
        <v>748</v>
      </c>
      <c r="Z209" s="9" t="s">
        <v>299</v>
      </c>
      <c r="AA209" s="9" t="s">
        <v>300</v>
      </c>
      <c r="AB209" s="9" t="s">
        <v>147</v>
      </c>
      <c r="AC209" s="9" t="s">
        <v>278</v>
      </c>
      <c r="AD209" s="8" t="s">
        <v>117</v>
      </c>
      <c r="AE209" s="8"/>
      <c r="AF209" s="8" t="s">
        <v>313</v>
      </c>
    </row>
    <row r="210" spans="1:32" ht="63.75">
      <c r="A210" s="16">
        <v>201</v>
      </c>
      <c r="B210" s="10" t="s">
        <v>193</v>
      </c>
      <c r="C210" s="11" t="s">
        <v>188</v>
      </c>
      <c r="D210" s="35" t="s">
        <v>441</v>
      </c>
      <c r="E210" s="41" t="s">
        <v>315</v>
      </c>
      <c r="F210" s="11" t="s">
        <v>626</v>
      </c>
      <c r="G210" s="37" t="s">
        <v>442</v>
      </c>
      <c r="H210" s="37" t="s">
        <v>443</v>
      </c>
      <c r="I210" s="9" t="s">
        <v>190</v>
      </c>
      <c r="J210" s="12">
        <v>0.27</v>
      </c>
      <c r="K210" s="12">
        <v>0.27</v>
      </c>
      <c r="L210" s="12"/>
      <c r="M210" s="12"/>
      <c r="N210" s="51">
        <v>19.5</v>
      </c>
      <c r="O210" s="51">
        <f t="shared" si="4"/>
        <v>0.13</v>
      </c>
      <c r="P210" s="68"/>
      <c r="Q210" s="51"/>
      <c r="R210" s="51"/>
      <c r="S210" s="68"/>
      <c r="T210" s="51"/>
      <c r="U210" s="51"/>
      <c r="V210" s="13" t="s">
        <v>68</v>
      </c>
      <c r="W210" s="9" t="s">
        <v>63</v>
      </c>
      <c r="X210" s="9" t="s">
        <v>307</v>
      </c>
      <c r="Y210" s="9" t="s">
        <v>741</v>
      </c>
      <c r="Z210" s="9" t="s">
        <v>300</v>
      </c>
      <c r="AA210" s="9" t="s">
        <v>300</v>
      </c>
      <c r="AB210" s="9" t="s">
        <v>147</v>
      </c>
      <c r="AC210" s="9" t="s">
        <v>278</v>
      </c>
      <c r="AD210" s="8" t="s">
        <v>117</v>
      </c>
      <c r="AE210" s="8"/>
      <c r="AF210" s="8"/>
    </row>
    <row r="211" spans="1:32" ht="38.25">
      <c r="A211" s="16">
        <v>202</v>
      </c>
      <c r="B211" s="10" t="s">
        <v>57</v>
      </c>
      <c r="C211" s="11" t="s">
        <v>191</v>
      </c>
      <c r="D211" s="42" t="s">
        <v>935</v>
      </c>
      <c r="E211" s="41" t="s">
        <v>308</v>
      </c>
      <c r="F211" s="8" t="s">
        <v>627</v>
      </c>
      <c r="G211" s="37"/>
      <c r="H211" s="37"/>
      <c r="I211" s="9"/>
      <c r="K211" s="12"/>
      <c r="L211" s="12"/>
      <c r="M211" s="12"/>
      <c r="N211" s="51"/>
      <c r="O211" s="51">
        <f t="shared" si="4"/>
        <v>0</v>
      </c>
      <c r="P211" s="68">
        <f>R211-Q211</f>
        <v>285206093.3</v>
      </c>
      <c r="Q211" s="230">
        <v>18476320.06</v>
      </c>
      <c r="R211" s="230">
        <v>303682413.36</v>
      </c>
      <c r="S211" s="68">
        <f>U211-T211</f>
        <v>45347740847.037</v>
      </c>
      <c r="T211" s="68">
        <v>2898009897.18</v>
      </c>
      <c r="U211" s="68">
        <v>48245750744.217</v>
      </c>
      <c r="V211" s="50" t="s">
        <v>58</v>
      </c>
      <c r="W211" s="9" t="s">
        <v>43</v>
      </c>
      <c r="X211" s="9" t="s">
        <v>311</v>
      </c>
      <c r="Y211" s="9"/>
      <c r="Z211" s="9"/>
      <c r="AA211" s="9" t="s">
        <v>300</v>
      </c>
      <c r="AB211" s="9" t="s">
        <v>147</v>
      </c>
      <c r="AC211" s="9" t="s">
        <v>278</v>
      </c>
      <c r="AD211" s="8" t="s">
        <v>117</v>
      </c>
      <c r="AE211" s="8"/>
      <c r="AF211" s="8"/>
    </row>
    <row r="212" spans="1:32" ht="38.25">
      <c r="A212" s="16">
        <v>203</v>
      </c>
      <c r="B212" s="10" t="s">
        <v>57</v>
      </c>
      <c r="C212" s="11" t="s">
        <v>191</v>
      </c>
      <c r="D212" s="42" t="s">
        <v>936</v>
      </c>
      <c r="E212" s="41" t="s">
        <v>308</v>
      </c>
      <c r="F212" s="8" t="s">
        <v>627</v>
      </c>
      <c r="G212" s="37"/>
      <c r="H212" s="37"/>
      <c r="I212" s="9"/>
      <c r="K212" s="12"/>
      <c r="L212" s="12"/>
      <c r="M212" s="12"/>
      <c r="N212" s="51">
        <v>165000</v>
      </c>
      <c r="O212" s="51">
        <f t="shared" si="4"/>
        <v>1100</v>
      </c>
      <c r="P212" s="68"/>
      <c r="Q212" s="51"/>
      <c r="R212" s="51"/>
      <c r="S212" s="68"/>
      <c r="T212" s="51"/>
      <c r="U212" s="51"/>
      <c r="V212" s="50" t="s">
        <v>58</v>
      </c>
      <c r="W212" s="9" t="s">
        <v>43</v>
      </c>
      <c r="X212" s="9" t="s">
        <v>311</v>
      </c>
      <c r="Y212" s="9"/>
      <c r="Z212" s="9"/>
      <c r="AA212" s="9" t="s">
        <v>300</v>
      </c>
      <c r="AB212" s="9" t="s">
        <v>147</v>
      </c>
      <c r="AC212" s="9" t="s">
        <v>278</v>
      </c>
      <c r="AD212" s="8" t="s">
        <v>117</v>
      </c>
      <c r="AE212" s="8"/>
      <c r="AF212" s="8"/>
    </row>
    <row r="213" spans="1:32" s="90" customFormat="1" ht="63.75">
      <c r="A213" s="16">
        <v>204</v>
      </c>
      <c r="B213" s="10" t="s">
        <v>196</v>
      </c>
      <c r="C213" s="11" t="s">
        <v>191</v>
      </c>
      <c r="D213" s="33">
        <v>837</v>
      </c>
      <c r="E213" s="43" t="s">
        <v>764</v>
      </c>
      <c r="F213" s="11" t="s">
        <v>52</v>
      </c>
      <c r="G213" s="198" t="s">
        <v>340</v>
      </c>
      <c r="H213" s="198" t="s">
        <v>341</v>
      </c>
      <c r="I213" s="244" t="s">
        <v>195</v>
      </c>
      <c r="J213" s="49">
        <v>18.55</v>
      </c>
      <c r="K213" s="68">
        <v>25799154.54153922</v>
      </c>
      <c r="L213" s="58">
        <v>994860140.463</v>
      </c>
      <c r="M213" s="58">
        <v>8172338.316</v>
      </c>
      <c r="N213" s="51">
        <v>894</v>
      </c>
      <c r="O213" s="51">
        <f t="shared" si="4"/>
        <v>5.96</v>
      </c>
      <c r="P213" s="68">
        <f>R213-Q213</f>
        <v>1273498.777</v>
      </c>
      <c r="Q213" s="68">
        <v>1058347.97</v>
      </c>
      <c r="R213" s="68">
        <v>2331846.747</v>
      </c>
      <c r="S213" s="68">
        <f>U213-T213</f>
        <v>201722248.241</v>
      </c>
      <c r="T213" s="68">
        <v>165186845</v>
      </c>
      <c r="U213" s="68">
        <v>366909093.241</v>
      </c>
      <c r="V213" s="9" t="s">
        <v>68</v>
      </c>
      <c r="W213" s="9" t="s">
        <v>63</v>
      </c>
      <c r="X213" s="9" t="s">
        <v>307</v>
      </c>
      <c r="Y213" s="9" t="s">
        <v>739</v>
      </c>
      <c r="Z213" s="9" t="s">
        <v>299</v>
      </c>
      <c r="AA213" s="9" t="s">
        <v>299</v>
      </c>
      <c r="AB213" s="9" t="s">
        <v>571</v>
      </c>
      <c r="AC213" s="9" t="s">
        <v>278</v>
      </c>
      <c r="AD213" s="8" t="s">
        <v>117</v>
      </c>
      <c r="AE213" s="8"/>
      <c r="AF213" s="8"/>
    </row>
    <row r="214" spans="1:32" ht="67.5">
      <c r="A214" s="16">
        <v>205</v>
      </c>
      <c r="B214" s="10" t="s">
        <v>196</v>
      </c>
      <c r="C214" s="11" t="s">
        <v>191</v>
      </c>
      <c r="D214" s="33" t="s">
        <v>349</v>
      </c>
      <c r="E214" s="43" t="s">
        <v>350</v>
      </c>
      <c r="F214" s="11" t="s">
        <v>351</v>
      </c>
      <c r="G214" s="198" t="s">
        <v>352</v>
      </c>
      <c r="H214" s="198" t="s">
        <v>353</v>
      </c>
      <c r="I214" s="244" t="s">
        <v>195</v>
      </c>
      <c r="J214" s="49">
        <v>48.55</v>
      </c>
      <c r="K214" s="68">
        <v>67522854.60871854</v>
      </c>
      <c r="L214" s="58">
        <v>6970613685.958</v>
      </c>
      <c r="M214" s="58">
        <v>57260524.361</v>
      </c>
      <c r="N214" s="51">
        <v>1875</v>
      </c>
      <c r="O214" s="51">
        <f t="shared" si="4"/>
        <v>12.5</v>
      </c>
      <c r="P214" s="68">
        <f>R214-Q214</f>
        <v>1889101.7210000001</v>
      </c>
      <c r="Q214" s="68">
        <v>609132.3</v>
      </c>
      <c r="R214" s="68">
        <v>2498234.021</v>
      </c>
      <c r="S214" s="68">
        <f>U214-T214</f>
        <v>302728531.796</v>
      </c>
      <c r="T214" s="68">
        <v>95073308</v>
      </c>
      <c r="U214" s="68">
        <v>397801839.796</v>
      </c>
      <c r="V214" s="9" t="s">
        <v>68</v>
      </c>
      <c r="W214" s="9" t="s">
        <v>63</v>
      </c>
      <c r="X214" s="9" t="s">
        <v>307</v>
      </c>
      <c r="Y214" s="390" t="s">
        <v>739</v>
      </c>
      <c r="Z214" s="9" t="s">
        <v>300</v>
      </c>
      <c r="AA214" s="9" t="s">
        <v>300</v>
      </c>
      <c r="AB214" s="9" t="s">
        <v>571</v>
      </c>
      <c r="AC214" s="9" t="s">
        <v>278</v>
      </c>
      <c r="AD214" s="8" t="s">
        <v>117</v>
      </c>
      <c r="AE214" s="8"/>
      <c r="AF214" s="8"/>
    </row>
    <row r="215" spans="1:32" ht="63.75">
      <c r="A215" s="16">
        <v>206</v>
      </c>
      <c r="B215" s="10" t="s">
        <v>196</v>
      </c>
      <c r="C215" s="11" t="s">
        <v>191</v>
      </c>
      <c r="D215" s="33" t="s">
        <v>840</v>
      </c>
      <c r="E215" s="43" t="s">
        <v>569</v>
      </c>
      <c r="F215" s="11" t="s">
        <v>208</v>
      </c>
      <c r="G215" s="198" t="s">
        <v>841</v>
      </c>
      <c r="H215" s="198" t="s">
        <v>842</v>
      </c>
      <c r="I215" s="9" t="s">
        <v>190</v>
      </c>
      <c r="J215" s="58">
        <v>82600000</v>
      </c>
      <c r="K215" s="58">
        <v>82600000</v>
      </c>
      <c r="L215" s="58">
        <v>10055316413.604</v>
      </c>
      <c r="M215" s="58">
        <v>82600000</v>
      </c>
      <c r="N215" s="51">
        <v>2250</v>
      </c>
      <c r="O215" s="51">
        <f t="shared" si="4"/>
        <v>15</v>
      </c>
      <c r="P215" s="68">
        <f>R215-Q215</f>
        <v>14999832</v>
      </c>
      <c r="Q215" s="68"/>
      <c r="R215" s="68">
        <v>14999832</v>
      </c>
      <c r="S215" s="68">
        <f>U215-T215</f>
        <v>2375973883.044</v>
      </c>
      <c r="T215" s="68"/>
      <c r="U215" s="389">
        <v>2375973883.044</v>
      </c>
      <c r="V215" s="9" t="s">
        <v>68</v>
      </c>
      <c r="W215" s="9" t="s">
        <v>63</v>
      </c>
      <c r="X215" s="9" t="s">
        <v>311</v>
      </c>
      <c r="Y215" s="9" t="s">
        <v>739</v>
      </c>
      <c r="Z215" s="9" t="s">
        <v>301</v>
      </c>
      <c r="AA215" s="9" t="s">
        <v>301</v>
      </c>
      <c r="AB215" s="9" t="s">
        <v>571</v>
      </c>
      <c r="AC215" s="9" t="s">
        <v>278</v>
      </c>
      <c r="AD215" s="8" t="s">
        <v>117</v>
      </c>
      <c r="AE215" s="8"/>
      <c r="AF215" s="8"/>
    </row>
    <row r="216" spans="1:32" ht="63.75">
      <c r="A216" s="16">
        <v>207</v>
      </c>
      <c r="B216" s="10" t="s">
        <v>196</v>
      </c>
      <c r="C216" s="11" t="s">
        <v>191</v>
      </c>
      <c r="D216" s="33" t="s">
        <v>106</v>
      </c>
      <c r="E216" s="11" t="s">
        <v>885</v>
      </c>
      <c r="F216" s="11" t="s">
        <v>198</v>
      </c>
      <c r="G216" s="198"/>
      <c r="H216" s="198"/>
      <c r="I216" s="286"/>
      <c r="J216" s="49"/>
      <c r="K216" s="58"/>
      <c r="L216" s="58"/>
      <c r="M216" s="58"/>
      <c r="N216" s="51">
        <v>1661.489</v>
      </c>
      <c r="O216" s="51">
        <f t="shared" si="4"/>
        <v>11.076593333333333</v>
      </c>
      <c r="P216" s="68">
        <f>R216-Q216</f>
        <v>3479523.2699999996</v>
      </c>
      <c r="Q216" s="68"/>
      <c r="R216" s="68">
        <v>3479523.2699999996</v>
      </c>
      <c r="S216" s="68">
        <f>U216-T216</f>
        <v>553929977</v>
      </c>
      <c r="T216" s="68"/>
      <c r="U216" s="389">
        <v>553929977</v>
      </c>
      <c r="V216" s="9" t="s">
        <v>68</v>
      </c>
      <c r="W216" s="9" t="s">
        <v>63</v>
      </c>
      <c r="X216" s="9" t="s">
        <v>307</v>
      </c>
      <c r="Y216" s="9"/>
      <c r="Z216" s="9" t="s">
        <v>299</v>
      </c>
      <c r="AA216" s="9" t="s">
        <v>299</v>
      </c>
      <c r="AB216" s="9" t="s">
        <v>571</v>
      </c>
      <c r="AC216" s="9" t="s">
        <v>278</v>
      </c>
      <c r="AD216" s="8" t="s">
        <v>117</v>
      </c>
      <c r="AE216" s="311" t="s">
        <v>886</v>
      </c>
      <c r="AF216" s="8"/>
    </row>
    <row r="217" spans="1:32" ht="63.75">
      <c r="A217" s="16">
        <v>208</v>
      </c>
      <c r="B217" s="10" t="s">
        <v>89</v>
      </c>
      <c r="C217" s="11" t="s">
        <v>188</v>
      </c>
      <c r="D217" s="74">
        <v>1560200</v>
      </c>
      <c r="E217" s="11" t="s">
        <v>139</v>
      </c>
      <c r="F217" s="11" t="s">
        <v>626</v>
      </c>
      <c r="G217" s="198" t="s">
        <v>949</v>
      </c>
      <c r="H217" s="198" t="s">
        <v>143</v>
      </c>
      <c r="I217" s="244" t="s">
        <v>76</v>
      </c>
      <c r="J217" s="45">
        <v>1949</v>
      </c>
      <c r="K217" s="58">
        <v>17620468.331203833</v>
      </c>
      <c r="L217" s="58">
        <v>1814855106.168</v>
      </c>
      <c r="M217" s="58">
        <v>14908236.161</v>
      </c>
      <c r="N217" s="51">
        <v>130</v>
      </c>
      <c r="O217" s="51">
        <f t="shared" si="4"/>
        <v>0.8666666666666667</v>
      </c>
      <c r="P217" s="68"/>
      <c r="Q217" s="51"/>
      <c r="R217" s="51"/>
      <c r="S217" s="68"/>
      <c r="T217" s="51"/>
      <c r="U217" s="51"/>
      <c r="V217" s="9" t="s">
        <v>68</v>
      </c>
      <c r="W217" s="9" t="s">
        <v>63</v>
      </c>
      <c r="X217" s="9" t="s">
        <v>307</v>
      </c>
      <c r="Y217" s="9" t="s">
        <v>741</v>
      </c>
      <c r="Z217" s="9" t="s">
        <v>300</v>
      </c>
      <c r="AA217" s="9" t="s">
        <v>300</v>
      </c>
      <c r="AB217" s="9" t="s">
        <v>89</v>
      </c>
      <c r="AC217" s="9" t="s">
        <v>279</v>
      </c>
      <c r="AD217" s="8" t="s">
        <v>117</v>
      </c>
      <c r="AE217" s="8"/>
      <c r="AF217" s="29" t="s">
        <v>313</v>
      </c>
    </row>
    <row r="218" spans="1:32" ht="63.75">
      <c r="A218" s="16">
        <v>209</v>
      </c>
      <c r="B218" s="10" t="s">
        <v>89</v>
      </c>
      <c r="C218" s="11" t="s">
        <v>188</v>
      </c>
      <c r="D218" s="74">
        <v>1560200</v>
      </c>
      <c r="E218" s="11" t="s">
        <v>599</v>
      </c>
      <c r="F218" s="11" t="s">
        <v>626</v>
      </c>
      <c r="G218" s="37" t="s">
        <v>950</v>
      </c>
      <c r="H218" s="37" t="s">
        <v>951</v>
      </c>
      <c r="I218" s="244" t="s">
        <v>76</v>
      </c>
      <c r="J218" s="45">
        <v>2042</v>
      </c>
      <c r="K218" s="12"/>
      <c r="L218" s="12"/>
      <c r="M218" s="12"/>
      <c r="N218" s="51">
        <v>20</v>
      </c>
      <c r="O218" s="51">
        <f t="shared" si="4"/>
        <v>0.13333333333333333</v>
      </c>
      <c r="P218" s="68">
        <v>6531881.826</v>
      </c>
      <c r="Q218" s="51"/>
      <c r="R218" s="68">
        <v>6531881.826</v>
      </c>
      <c r="S218" s="68">
        <v>1044447685.617</v>
      </c>
      <c r="T218" s="51"/>
      <c r="U218" s="389">
        <v>1044447685.617</v>
      </c>
      <c r="V218" s="9" t="s">
        <v>68</v>
      </c>
      <c r="W218" s="9" t="s">
        <v>63</v>
      </c>
      <c r="X218" s="9" t="s">
        <v>307</v>
      </c>
      <c r="Y218" s="9" t="s">
        <v>741</v>
      </c>
      <c r="Z218" s="9" t="s">
        <v>300</v>
      </c>
      <c r="AA218" s="9" t="s">
        <v>300</v>
      </c>
      <c r="AB218" s="9" t="s">
        <v>89</v>
      </c>
      <c r="AC218" s="9" t="s">
        <v>279</v>
      </c>
      <c r="AD218" s="8" t="s">
        <v>117</v>
      </c>
      <c r="AE218" s="8"/>
      <c r="AF218" s="29"/>
    </row>
    <row r="219" spans="1:32" ht="63.75">
      <c r="A219" s="16">
        <v>210</v>
      </c>
      <c r="B219" s="10" t="s">
        <v>89</v>
      </c>
      <c r="C219" s="11" t="s">
        <v>188</v>
      </c>
      <c r="D219" s="74">
        <v>1460510</v>
      </c>
      <c r="E219" s="11" t="s">
        <v>167</v>
      </c>
      <c r="F219" s="11" t="s">
        <v>626</v>
      </c>
      <c r="G219" s="37" t="s">
        <v>952</v>
      </c>
      <c r="H219" s="37" t="s">
        <v>384</v>
      </c>
      <c r="I219" s="244" t="s">
        <v>76</v>
      </c>
      <c r="J219" s="45">
        <v>2615</v>
      </c>
      <c r="K219" s="58">
        <v>23641623.748639315</v>
      </c>
      <c r="L219" s="58">
        <v>289452330.456</v>
      </c>
      <c r="M219" s="58">
        <v>2377723.536</v>
      </c>
      <c r="N219" s="51">
        <v>20</v>
      </c>
      <c r="O219" s="51">
        <f t="shared" si="4"/>
        <v>0.13333333333333333</v>
      </c>
      <c r="P219" s="68">
        <f>R219-Q219</f>
        <v>1687167.167</v>
      </c>
      <c r="Q219" s="68"/>
      <c r="R219" s="68">
        <v>1687167.167</v>
      </c>
      <c r="S219" s="68">
        <f>U219-T219</f>
        <v>269777973.63</v>
      </c>
      <c r="T219" s="68"/>
      <c r="U219" s="68">
        <v>269777973.63</v>
      </c>
      <c r="V219" s="9" t="s">
        <v>68</v>
      </c>
      <c r="W219" s="9" t="s">
        <v>63</v>
      </c>
      <c r="X219" s="9" t="s">
        <v>307</v>
      </c>
      <c r="Y219" s="9" t="s">
        <v>741</v>
      </c>
      <c r="Z219" s="9" t="s">
        <v>300</v>
      </c>
      <c r="AA219" s="9" t="s">
        <v>300</v>
      </c>
      <c r="AB219" s="9" t="s">
        <v>89</v>
      </c>
      <c r="AC219" s="9" t="s">
        <v>279</v>
      </c>
      <c r="AD219" s="8" t="s">
        <v>117</v>
      </c>
      <c r="AE219" s="8"/>
      <c r="AF219" s="29" t="s">
        <v>313</v>
      </c>
    </row>
    <row r="220" spans="1:32" ht="51">
      <c r="A220" s="16">
        <v>211</v>
      </c>
      <c r="B220" s="10" t="s">
        <v>89</v>
      </c>
      <c r="C220" s="11" t="s">
        <v>191</v>
      </c>
      <c r="D220" s="22" t="s">
        <v>470</v>
      </c>
      <c r="E220" s="43" t="s">
        <v>471</v>
      </c>
      <c r="F220" s="11" t="s">
        <v>256</v>
      </c>
      <c r="G220" s="37" t="s">
        <v>472</v>
      </c>
      <c r="H220" s="37" t="s">
        <v>473</v>
      </c>
      <c r="I220" s="244" t="s">
        <v>76</v>
      </c>
      <c r="J220" s="313">
        <v>14700</v>
      </c>
      <c r="K220" s="68">
        <v>133703214.96428451</v>
      </c>
      <c r="L220" s="58">
        <v>4022329811.565</v>
      </c>
      <c r="M220" s="58">
        <v>33041669.577</v>
      </c>
      <c r="N220" s="51">
        <v>8.205</v>
      </c>
      <c r="O220" s="51">
        <f t="shared" si="4"/>
        <v>0.0547</v>
      </c>
      <c r="P220" s="68"/>
      <c r="Q220" s="51"/>
      <c r="R220" s="51"/>
      <c r="S220" s="68"/>
      <c r="T220" s="51"/>
      <c r="U220" s="51"/>
      <c r="V220" s="9" t="s">
        <v>474</v>
      </c>
      <c r="W220" s="9" t="s">
        <v>63</v>
      </c>
      <c r="X220" s="9" t="s">
        <v>307</v>
      </c>
      <c r="Y220" s="9" t="s">
        <v>740</v>
      </c>
      <c r="Z220" s="9" t="s">
        <v>299</v>
      </c>
      <c r="AA220" s="9" t="s">
        <v>299</v>
      </c>
      <c r="AB220" s="9" t="s">
        <v>89</v>
      </c>
      <c r="AC220" s="9" t="s">
        <v>279</v>
      </c>
      <c r="AD220" s="8" t="s">
        <v>117</v>
      </c>
      <c r="AE220" s="8"/>
      <c r="AF220" s="29"/>
    </row>
    <row r="221" spans="1:32" ht="63.75">
      <c r="A221" s="16">
        <v>212</v>
      </c>
      <c r="B221" s="10" t="s">
        <v>89</v>
      </c>
      <c r="C221" s="11" t="s">
        <v>191</v>
      </c>
      <c r="D221" s="22"/>
      <c r="E221" s="43" t="s">
        <v>931</v>
      </c>
      <c r="F221" s="11" t="s">
        <v>256</v>
      </c>
      <c r="G221" s="37"/>
      <c r="H221" s="37"/>
      <c r="I221" s="244"/>
      <c r="J221" s="313"/>
      <c r="K221" s="58"/>
      <c r="L221" s="58"/>
      <c r="M221" s="58"/>
      <c r="N221" s="51">
        <v>100</v>
      </c>
      <c r="O221" s="51">
        <f t="shared" si="4"/>
        <v>0.6666666666666666</v>
      </c>
      <c r="P221" s="68"/>
      <c r="Q221" s="51"/>
      <c r="R221" s="51"/>
      <c r="S221" s="68"/>
      <c r="T221" s="51"/>
      <c r="U221" s="51"/>
      <c r="V221" s="9" t="s">
        <v>68</v>
      </c>
      <c r="W221" s="9" t="s">
        <v>63</v>
      </c>
      <c r="X221" s="9" t="s">
        <v>307</v>
      </c>
      <c r="Y221" s="9"/>
      <c r="Z221" s="9" t="s">
        <v>299</v>
      </c>
      <c r="AA221" s="9" t="s">
        <v>299</v>
      </c>
      <c r="AB221" s="9" t="s">
        <v>89</v>
      </c>
      <c r="AC221" s="9" t="s">
        <v>279</v>
      </c>
      <c r="AD221" s="8" t="s">
        <v>117</v>
      </c>
      <c r="AE221" s="8" t="s">
        <v>849</v>
      </c>
      <c r="AF221" s="29"/>
    </row>
    <row r="222" spans="1:32" ht="51">
      <c r="A222" s="16">
        <v>213</v>
      </c>
      <c r="B222" s="10" t="s">
        <v>89</v>
      </c>
      <c r="C222" s="11" t="s">
        <v>188</v>
      </c>
      <c r="D222" s="22"/>
      <c r="E222" s="43" t="s">
        <v>850</v>
      </c>
      <c r="F222" s="11" t="s">
        <v>319</v>
      </c>
      <c r="G222" s="37"/>
      <c r="H222" s="37"/>
      <c r="I222" s="244"/>
      <c r="J222" s="313"/>
      <c r="K222" s="58"/>
      <c r="L222" s="58"/>
      <c r="M222" s="58"/>
      <c r="N222" s="51">
        <v>400</v>
      </c>
      <c r="O222" s="51">
        <f t="shared" si="4"/>
        <v>2.6666666666666665</v>
      </c>
      <c r="P222" s="68"/>
      <c r="Q222" s="51"/>
      <c r="R222" s="51"/>
      <c r="S222" s="68"/>
      <c r="T222" s="51"/>
      <c r="U222" s="51"/>
      <c r="V222" s="9" t="s">
        <v>68</v>
      </c>
      <c r="W222" s="9" t="s">
        <v>63</v>
      </c>
      <c r="X222" s="9" t="s">
        <v>307</v>
      </c>
      <c r="Y222" s="9"/>
      <c r="Z222" s="9" t="s">
        <v>300</v>
      </c>
      <c r="AA222" s="9" t="s">
        <v>300</v>
      </c>
      <c r="AB222" s="9" t="s">
        <v>89</v>
      </c>
      <c r="AC222" s="9" t="s">
        <v>279</v>
      </c>
      <c r="AD222" s="8" t="s">
        <v>117</v>
      </c>
      <c r="AE222" s="8" t="s">
        <v>851</v>
      </c>
      <c r="AF222" s="29"/>
    </row>
    <row r="223" spans="1:32" ht="51">
      <c r="A223" s="16">
        <v>214</v>
      </c>
      <c r="B223" s="10" t="s">
        <v>89</v>
      </c>
      <c r="C223" s="11" t="s">
        <v>191</v>
      </c>
      <c r="D223" s="22" t="s">
        <v>207</v>
      </c>
      <c r="E223" s="11" t="s">
        <v>179</v>
      </c>
      <c r="F223" s="11" t="s">
        <v>81</v>
      </c>
      <c r="G223" s="37" t="s">
        <v>80</v>
      </c>
      <c r="H223" s="37" t="s">
        <v>143</v>
      </c>
      <c r="I223" s="9" t="s">
        <v>76</v>
      </c>
      <c r="J223" s="12">
        <v>15492</v>
      </c>
      <c r="K223" s="68">
        <v>140906816.75011533</v>
      </c>
      <c r="L223" s="58">
        <v>12121512615.982</v>
      </c>
      <c r="M223" s="58">
        <v>99572892.677</v>
      </c>
      <c r="N223" s="51">
        <v>1339.936</v>
      </c>
      <c r="O223" s="51">
        <f t="shared" si="4"/>
        <v>8.932906666666666</v>
      </c>
      <c r="P223" s="68">
        <f>R223-Q223</f>
        <v>5621140.704</v>
      </c>
      <c r="Q223" s="68"/>
      <c r="R223" s="68">
        <v>5621140.704</v>
      </c>
      <c r="S223" s="68">
        <f>U223-T223</f>
        <v>864948255.106</v>
      </c>
      <c r="T223" s="68"/>
      <c r="U223" s="68">
        <v>864948255.106</v>
      </c>
      <c r="V223" s="9" t="s">
        <v>68</v>
      </c>
      <c r="W223" s="9" t="s">
        <v>63</v>
      </c>
      <c r="X223" s="9" t="s">
        <v>307</v>
      </c>
      <c r="Y223" s="9" t="s">
        <v>740</v>
      </c>
      <c r="Z223" s="9" t="s">
        <v>301</v>
      </c>
      <c r="AA223" s="9" t="s">
        <v>301</v>
      </c>
      <c r="AB223" s="9" t="s">
        <v>89</v>
      </c>
      <c r="AC223" s="9" t="s">
        <v>279</v>
      </c>
      <c r="AD223" s="8" t="s">
        <v>117</v>
      </c>
      <c r="AE223" s="29"/>
      <c r="AF223" s="29" t="s">
        <v>313</v>
      </c>
    </row>
    <row r="224" spans="1:32" ht="38.25">
      <c r="A224" s="16">
        <v>215</v>
      </c>
      <c r="B224" s="10" t="s">
        <v>89</v>
      </c>
      <c r="C224" s="11" t="s">
        <v>191</v>
      </c>
      <c r="D224" s="22" t="s">
        <v>45</v>
      </c>
      <c r="E224" s="11" t="s">
        <v>180</v>
      </c>
      <c r="F224" s="11" t="s">
        <v>40</v>
      </c>
      <c r="G224" s="37" t="s">
        <v>80</v>
      </c>
      <c r="H224" s="37" t="s">
        <v>135</v>
      </c>
      <c r="I224" s="9" t="s">
        <v>76</v>
      </c>
      <c r="J224" s="12">
        <v>11943</v>
      </c>
      <c r="K224" s="68">
        <v>108627040.56588094</v>
      </c>
      <c r="L224" s="58">
        <v>6440125284.148</v>
      </c>
      <c r="M224" s="58">
        <v>52902795.555</v>
      </c>
      <c r="N224" s="51">
        <v>200</v>
      </c>
      <c r="O224" s="51">
        <f t="shared" si="4"/>
        <v>1.3333333333333333</v>
      </c>
      <c r="P224" s="68">
        <f>R224-Q224</f>
        <v>40759.914</v>
      </c>
      <c r="Q224" s="68"/>
      <c r="R224" s="68">
        <v>40759.914</v>
      </c>
      <c r="S224" s="68">
        <f>U224-T224</f>
        <v>6519139.594</v>
      </c>
      <c r="T224" s="68"/>
      <c r="U224" s="389">
        <v>6519139.594</v>
      </c>
      <c r="V224" s="9" t="s">
        <v>68</v>
      </c>
      <c r="W224" s="9" t="s">
        <v>63</v>
      </c>
      <c r="X224" s="9" t="s">
        <v>307</v>
      </c>
      <c r="Y224" s="9" t="s">
        <v>743</v>
      </c>
      <c r="Z224" s="9" t="s">
        <v>301</v>
      </c>
      <c r="AA224" s="9" t="s">
        <v>301</v>
      </c>
      <c r="AB224" s="9" t="s">
        <v>89</v>
      </c>
      <c r="AC224" s="9" t="s">
        <v>279</v>
      </c>
      <c r="AD224" s="8" t="s">
        <v>117</v>
      </c>
      <c r="AE224" s="8"/>
      <c r="AF224" s="29" t="s">
        <v>313</v>
      </c>
    </row>
    <row r="225" spans="1:32" ht="38.25">
      <c r="A225" s="16">
        <v>216</v>
      </c>
      <c r="B225" s="10" t="s">
        <v>89</v>
      </c>
      <c r="C225" s="11" t="s">
        <v>191</v>
      </c>
      <c r="D225" s="22" t="s">
        <v>46</v>
      </c>
      <c r="E225" s="11" t="s">
        <v>973</v>
      </c>
      <c r="F225" s="11" t="s">
        <v>40</v>
      </c>
      <c r="G225" s="37" t="s">
        <v>542</v>
      </c>
      <c r="H225" s="37" t="s">
        <v>583</v>
      </c>
      <c r="I225" s="264" t="s">
        <v>76</v>
      </c>
      <c r="J225" s="58">
        <v>23300000000</v>
      </c>
      <c r="K225" s="68">
        <v>211924143.44679108</v>
      </c>
      <c r="L225" s="58">
        <v>11500289955.021</v>
      </c>
      <c r="M225" s="58">
        <v>94469821.855</v>
      </c>
      <c r="N225" s="51">
        <v>400</v>
      </c>
      <c r="O225" s="51">
        <f t="shared" si="4"/>
        <v>2.6666666666666665</v>
      </c>
      <c r="P225" s="68"/>
      <c r="Q225" s="51"/>
      <c r="R225" s="51"/>
      <c r="S225" s="68"/>
      <c r="T225" s="51"/>
      <c r="U225" s="51"/>
      <c r="V225" s="9" t="s">
        <v>68</v>
      </c>
      <c r="W225" s="9" t="s">
        <v>63</v>
      </c>
      <c r="X225" s="9" t="s">
        <v>307</v>
      </c>
      <c r="Y225" s="9" t="s">
        <v>743</v>
      </c>
      <c r="Z225" s="9" t="s">
        <v>301</v>
      </c>
      <c r="AA225" s="9" t="s">
        <v>301</v>
      </c>
      <c r="AB225" s="9" t="s">
        <v>89</v>
      </c>
      <c r="AC225" s="9" t="s">
        <v>279</v>
      </c>
      <c r="AD225" s="8" t="s">
        <v>117</v>
      </c>
      <c r="AE225" s="8"/>
      <c r="AF225" s="29" t="s">
        <v>313</v>
      </c>
    </row>
    <row r="226" spans="1:32" ht="38.25">
      <c r="A226" s="16">
        <v>217</v>
      </c>
      <c r="B226" s="10" t="s">
        <v>89</v>
      </c>
      <c r="C226" s="11" t="s">
        <v>188</v>
      </c>
      <c r="D226" s="74">
        <v>1560690</v>
      </c>
      <c r="E226" s="11" t="s">
        <v>427</v>
      </c>
      <c r="F226" s="11" t="s">
        <v>40</v>
      </c>
      <c r="G226" s="37" t="s">
        <v>412</v>
      </c>
      <c r="H226" s="37" t="s">
        <v>391</v>
      </c>
      <c r="I226" s="9" t="s">
        <v>76</v>
      </c>
      <c r="J226" s="45">
        <v>994</v>
      </c>
      <c r="K226" s="68">
        <v>9040884.059489714</v>
      </c>
      <c r="L226" s="58">
        <v>967409119.661</v>
      </c>
      <c r="M226" s="58">
        <v>7946840.258</v>
      </c>
      <c r="N226" s="51">
        <v>10</v>
      </c>
      <c r="O226" s="51">
        <f t="shared" si="4"/>
        <v>0.06666666666666667</v>
      </c>
      <c r="P226" s="68"/>
      <c r="Q226" s="51"/>
      <c r="R226" s="51"/>
      <c r="S226" s="68"/>
      <c r="T226" s="51"/>
      <c r="U226" s="51"/>
      <c r="V226" s="9" t="s">
        <v>68</v>
      </c>
      <c r="W226" s="9" t="s">
        <v>63</v>
      </c>
      <c r="X226" s="9" t="s">
        <v>307</v>
      </c>
      <c r="Y226" s="9" t="s">
        <v>743</v>
      </c>
      <c r="Z226" s="9" t="s">
        <v>301</v>
      </c>
      <c r="AA226" s="9" t="s">
        <v>301</v>
      </c>
      <c r="AB226" s="9" t="s">
        <v>89</v>
      </c>
      <c r="AC226" s="9" t="s">
        <v>279</v>
      </c>
      <c r="AD226" s="8" t="s">
        <v>117</v>
      </c>
      <c r="AE226" s="8"/>
      <c r="AF226" s="29"/>
    </row>
    <row r="227" spans="1:32" ht="38.25">
      <c r="A227" s="16">
        <v>218</v>
      </c>
      <c r="B227" s="10" t="s">
        <v>89</v>
      </c>
      <c r="C227" s="11" t="s">
        <v>191</v>
      </c>
      <c r="D227" s="22" t="s">
        <v>524</v>
      </c>
      <c r="E227" s="43" t="s">
        <v>625</v>
      </c>
      <c r="F227" s="392" t="s">
        <v>40</v>
      </c>
      <c r="G227" s="37" t="s">
        <v>543</v>
      </c>
      <c r="H227" s="37" t="s">
        <v>544</v>
      </c>
      <c r="I227" s="264" t="s">
        <v>76</v>
      </c>
      <c r="J227" s="58">
        <v>2665000000</v>
      </c>
      <c r="K227" s="68">
        <v>24239392.37277675</v>
      </c>
      <c r="L227" s="56"/>
      <c r="M227" s="56"/>
      <c r="N227" s="51">
        <v>350</v>
      </c>
      <c r="O227" s="51">
        <f t="shared" si="4"/>
        <v>2.3333333333333335</v>
      </c>
      <c r="P227" s="68"/>
      <c r="Q227" s="51"/>
      <c r="R227" s="51"/>
      <c r="S227" s="68"/>
      <c r="T227" s="51"/>
      <c r="U227" s="51"/>
      <c r="V227" s="9" t="s">
        <v>68</v>
      </c>
      <c r="W227" s="9" t="s">
        <v>63</v>
      </c>
      <c r="X227" s="9" t="s">
        <v>307</v>
      </c>
      <c r="Y227" s="9" t="s">
        <v>743</v>
      </c>
      <c r="Z227" s="9" t="s">
        <v>301</v>
      </c>
      <c r="AA227" s="9" t="s">
        <v>301</v>
      </c>
      <c r="AB227" s="9" t="s">
        <v>89</v>
      </c>
      <c r="AC227" s="9" t="s">
        <v>279</v>
      </c>
      <c r="AD227" s="8" t="s">
        <v>117</v>
      </c>
      <c r="AE227" s="8"/>
      <c r="AF227" s="29"/>
    </row>
    <row r="228" spans="1:32" ht="38.25">
      <c r="A228" s="16">
        <v>219</v>
      </c>
      <c r="B228" s="10" t="s">
        <v>89</v>
      </c>
      <c r="C228" s="11" t="s">
        <v>191</v>
      </c>
      <c r="D228" s="22" t="s">
        <v>400</v>
      </c>
      <c r="E228" s="11" t="s">
        <v>401</v>
      </c>
      <c r="F228" s="11" t="s">
        <v>198</v>
      </c>
      <c r="G228" s="37" t="s">
        <v>541</v>
      </c>
      <c r="H228" s="37" t="s">
        <v>443</v>
      </c>
      <c r="I228" s="264" t="s">
        <v>76</v>
      </c>
      <c r="J228" s="58">
        <v>11382000000</v>
      </c>
      <c r="K228" s="68">
        <v>103524489.30091743</v>
      </c>
      <c r="L228" s="58">
        <v>1434610560.374</v>
      </c>
      <c r="M228" s="58">
        <v>11784694.525</v>
      </c>
      <c r="N228" s="51"/>
      <c r="O228" s="51">
        <f t="shared" si="4"/>
        <v>0</v>
      </c>
      <c r="P228" s="68">
        <f>R228-Q228</f>
        <v>72797.686</v>
      </c>
      <c r="Q228" s="68"/>
      <c r="R228" s="68">
        <v>72797.686</v>
      </c>
      <c r="S228" s="68">
        <f>U228-T228</f>
        <v>11531155.834</v>
      </c>
      <c r="T228" s="68"/>
      <c r="U228" s="389">
        <v>11531155.834</v>
      </c>
      <c r="V228" s="9" t="s">
        <v>68</v>
      </c>
      <c r="W228" s="9" t="s">
        <v>63</v>
      </c>
      <c r="X228" s="9" t="s">
        <v>307</v>
      </c>
      <c r="Y228" s="9" t="s">
        <v>738</v>
      </c>
      <c r="Z228" s="9" t="s">
        <v>299</v>
      </c>
      <c r="AA228" s="9" t="s">
        <v>299</v>
      </c>
      <c r="AB228" s="9" t="s">
        <v>89</v>
      </c>
      <c r="AC228" s="9" t="s">
        <v>279</v>
      </c>
      <c r="AD228" s="8" t="s">
        <v>117</v>
      </c>
      <c r="AE228" s="8"/>
      <c r="AF228" s="29"/>
    </row>
    <row r="229" spans="1:32" ht="63.75">
      <c r="A229" s="16">
        <v>220</v>
      </c>
      <c r="B229" s="10" t="s">
        <v>89</v>
      </c>
      <c r="C229" s="11" t="s">
        <v>188</v>
      </c>
      <c r="D229" s="13" t="s">
        <v>506</v>
      </c>
      <c r="E229" s="11" t="s">
        <v>381</v>
      </c>
      <c r="F229" s="11" t="s">
        <v>214</v>
      </c>
      <c r="G229" s="37" t="s">
        <v>591</v>
      </c>
      <c r="H229" s="37" t="s">
        <v>592</v>
      </c>
      <c r="I229" s="37"/>
      <c r="J229" s="45"/>
      <c r="K229" s="56"/>
      <c r="L229" s="56"/>
      <c r="M229" s="56"/>
      <c r="N229" s="51">
        <v>72</v>
      </c>
      <c r="O229" s="51">
        <f t="shared" si="4"/>
        <v>0.48</v>
      </c>
      <c r="P229" s="68"/>
      <c r="Q229" s="51"/>
      <c r="R229" s="51"/>
      <c r="S229" s="68"/>
      <c r="T229" s="51"/>
      <c r="U229" s="51"/>
      <c r="V229" s="9" t="s">
        <v>68</v>
      </c>
      <c r="W229" s="9" t="s">
        <v>63</v>
      </c>
      <c r="X229" s="9" t="s">
        <v>307</v>
      </c>
      <c r="Y229" s="9" t="s">
        <v>739</v>
      </c>
      <c r="Z229" s="9" t="s">
        <v>299</v>
      </c>
      <c r="AA229" s="9" t="s">
        <v>299</v>
      </c>
      <c r="AB229" s="9" t="s">
        <v>89</v>
      </c>
      <c r="AC229" s="9" t="s">
        <v>279</v>
      </c>
      <c r="AD229" s="8" t="s">
        <v>117</v>
      </c>
      <c r="AE229" s="8"/>
      <c r="AF229" s="29"/>
    </row>
    <row r="230" spans="1:32" ht="38.25">
      <c r="A230" s="16">
        <v>221</v>
      </c>
      <c r="B230" s="10" t="s">
        <v>89</v>
      </c>
      <c r="C230" s="11" t="s">
        <v>188</v>
      </c>
      <c r="D230" s="13"/>
      <c r="E230" s="11" t="s">
        <v>895</v>
      </c>
      <c r="F230" s="8" t="s">
        <v>52</v>
      </c>
      <c r="G230" s="37"/>
      <c r="H230" s="37"/>
      <c r="I230" s="37"/>
      <c r="J230" s="45"/>
      <c r="K230" s="56"/>
      <c r="L230" s="56"/>
      <c r="M230" s="56"/>
      <c r="N230" s="51">
        <v>100</v>
      </c>
      <c r="O230" s="51">
        <f t="shared" si="4"/>
        <v>0.6666666666666666</v>
      </c>
      <c r="P230" s="68"/>
      <c r="Q230" s="51"/>
      <c r="R230" s="51"/>
      <c r="S230" s="68"/>
      <c r="T230" s="51"/>
      <c r="U230" s="51"/>
      <c r="V230" s="9" t="s">
        <v>68</v>
      </c>
      <c r="W230" s="9" t="s">
        <v>63</v>
      </c>
      <c r="X230" s="9" t="s">
        <v>307</v>
      </c>
      <c r="Y230" s="9"/>
      <c r="Z230" s="9" t="s">
        <v>299</v>
      </c>
      <c r="AA230" s="9" t="s">
        <v>299</v>
      </c>
      <c r="AB230" s="9" t="s">
        <v>89</v>
      </c>
      <c r="AC230" s="9" t="s">
        <v>279</v>
      </c>
      <c r="AD230" s="8" t="s">
        <v>117</v>
      </c>
      <c r="AE230" s="8"/>
      <c r="AF230" s="29"/>
    </row>
    <row r="231" spans="1:32" ht="38.25">
      <c r="A231" s="16">
        <v>222</v>
      </c>
      <c r="B231" s="10" t="s">
        <v>89</v>
      </c>
      <c r="C231" s="11" t="s">
        <v>188</v>
      </c>
      <c r="D231" s="309">
        <v>1560060</v>
      </c>
      <c r="E231" s="43" t="s">
        <v>1005</v>
      </c>
      <c r="F231" s="8" t="s">
        <v>198</v>
      </c>
      <c r="G231" s="138" t="s">
        <v>1006</v>
      </c>
      <c r="H231" s="138" t="s">
        <v>756</v>
      </c>
      <c r="I231" s="309" t="s">
        <v>76</v>
      </c>
      <c r="J231" s="230">
        <v>1616000000</v>
      </c>
      <c r="K231" s="56"/>
      <c r="L231" s="56"/>
      <c r="M231" s="56"/>
      <c r="N231" s="51"/>
      <c r="O231" s="51"/>
      <c r="P231" s="68">
        <f>R231-Q231</f>
        <v>1994913.292</v>
      </c>
      <c r="Q231" s="68"/>
      <c r="R231" s="68">
        <v>1994913.292</v>
      </c>
      <c r="S231" s="68">
        <f>U231-T231</f>
        <v>316792191.465</v>
      </c>
      <c r="T231" s="68"/>
      <c r="U231" s="389">
        <v>316792191.465</v>
      </c>
      <c r="V231" s="9" t="s">
        <v>68</v>
      </c>
      <c r="W231" s="9" t="s">
        <v>63</v>
      </c>
      <c r="X231" s="9"/>
      <c r="Y231" s="9"/>
      <c r="Z231" s="9"/>
      <c r="AA231" s="9"/>
      <c r="AB231" s="9"/>
      <c r="AC231" s="9" t="s">
        <v>279</v>
      </c>
      <c r="AD231" s="8" t="s">
        <v>117</v>
      </c>
      <c r="AE231" s="8"/>
      <c r="AF231" s="29"/>
    </row>
    <row r="232" spans="1:32" ht="38.25">
      <c r="A232" s="16">
        <v>223</v>
      </c>
      <c r="B232" s="10" t="s">
        <v>90</v>
      </c>
      <c r="C232" s="11" t="s">
        <v>191</v>
      </c>
      <c r="D232" s="42" t="s">
        <v>843</v>
      </c>
      <c r="E232" s="41" t="s">
        <v>321</v>
      </c>
      <c r="F232" s="8" t="s">
        <v>630</v>
      </c>
      <c r="G232" s="198" t="s">
        <v>845</v>
      </c>
      <c r="H232" s="198" t="s">
        <v>844</v>
      </c>
      <c r="I232" s="225" t="s">
        <v>190</v>
      </c>
      <c r="J232" s="40">
        <v>76.311</v>
      </c>
      <c r="K232" s="58">
        <v>76283000</v>
      </c>
      <c r="L232" s="58">
        <v>9286316004.588</v>
      </c>
      <c r="M232" s="58">
        <v>76283000</v>
      </c>
      <c r="N232" s="51">
        <v>90</v>
      </c>
      <c r="O232" s="51">
        <f t="shared" si="4"/>
        <v>0.6</v>
      </c>
      <c r="P232" s="68"/>
      <c r="Q232" s="51"/>
      <c r="R232" s="51"/>
      <c r="S232" s="68"/>
      <c r="T232" s="51"/>
      <c r="U232" s="51"/>
      <c r="V232" s="9" t="s">
        <v>68</v>
      </c>
      <c r="W232" s="9" t="s">
        <v>63</v>
      </c>
      <c r="X232" s="9" t="s">
        <v>307</v>
      </c>
      <c r="Y232" s="390" t="s">
        <v>750</v>
      </c>
      <c r="Z232" s="9" t="s">
        <v>300</v>
      </c>
      <c r="AA232" s="9" t="s">
        <v>300</v>
      </c>
      <c r="AB232" s="9" t="s">
        <v>176</v>
      </c>
      <c r="AC232" s="9" t="s">
        <v>279</v>
      </c>
      <c r="AD232" s="8" t="s">
        <v>117</v>
      </c>
      <c r="AE232" s="8"/>
      <c r="AF232" s="8"/>
    </row>
    <row r="233" spans="1:32" ht="51">
      <c r="A233" s="16">
        <v>224</v>
      </c>
      <c r="B233" s="10" t="s">
        <v>90</v>
      </c>
      <c r="C233" s="11" t="s">
        <v>191</v>
      </c>
      <c r="D233" s="42" t="s">
        <v>163</v>
      </c>
      <c r="E233" s="41" t="s">
        <v>162</v>
      </c>
      <c r="F233" s="8" t="s">
        <v>81</v>
      </c>
      <c r="G233" s="198" t="s">
        <v>987</v>
      </c>
      <c r="H233" s="37" t="s">
        <v>986</v>
      </c>
      <c r="I233" s="225" t="s">
        <v>190</v>
      </c>
      <c r="J233" s="40">
        <v>78</v>
      </c>
      <c r="K233" s="40">
        <v>78</v>
      </c>
      <c r="L233" s="14"/>
      <c r="M233" s="14"/>
      <c r="N233" s="51">
        <v>90</v>
      </c>
      <c r="O233" s="51">
        <f t="shared" si="4"/>
        <v>0.6</v>
      </c>
      <c r="P233" s="68"/>
      <c r="Q233" s="51"/>
      <c r="R233" s="51"/>
      <c r="S233" s="68"/>
      <c r="T233" s="51"/>
      <c r="U233" s="51"/>
      <c r="V233" s="9" t="s">
        <v>68</v>
      </c>
      <c r="W233" s="9" t="s">
        <v>63</v>
      </c>
      <c r="X233" s="9" t="s">
        <v>307</v>
      </c>
      <c r="Y233" s="9" t="s">
        <v>740</v>
      </c>
      <c r="Z233" s="9" t="s">
        <v>301</v>
      </c>
      <c r="AA233" s="9" t="s">
        <v>301</v>
      </c>
      <c r="AB233" s="9" t="s">
        <v>176</v>
      </c>
      <c r="AC233" s="9" t="s">
        <v>279</v>
      </c>
      <c r="AD233" s="8" t="s">
        <v>117</v>
      </c>
      <c r="AE233" s="8"/>
      <c r="AF233" s="8"/>
    </row>
    <row r="234" spans="1:32" ht="38.25">
      <c r="A234" s="16">
        <v>225</v>
      </c>
      <c r="B234" s="10" t="s">
        <v>90</v>
      </c>
      <c r="C234" s="11" t="s">
        <v>191</v>
      </c>
      <c r="D234" s="13" t="s">
        <v>386</v>
      </c>
      <c r="E234" s="8" t="s">
        <v>177</v>
      </c>
      <c r="F234" s="8" t="s">
        <v>214</v>
      </c>
      <c r="G234" s="37" t="s">
        <v>387</v>
      </c>
      <c r="H234" s="37" t="s">
        <v>233</v>
      </c>
      <c r="I234" s="225" t="s">
        <v>190</v>
      </c>
      <c r="J234" s="63">
        <v>46000000</v>
      </c>
      <c r="K234" s="58">
        <v>44704189.98667066</v>
      </c>
      <c r="L234" s="58">
        <v>5322416742.168</v>
      </c>
      <c r="M234" s="58">
        <v>43721311.674</v>
      </c>
      <c r="N234" s="51">
        <v>1500</v>
      </c>
      <c r="O234" s="51">
        <f t="shared" si="4"/>
        <v>10</v>
      </c>
      <c r="P234" s="68"/>
      <c r="Q234" s="51"/>
      <c r="R234" s="51"/>
      <c r="S234" s="68"/>
      <c r="T234" s="51"/>
      <c r="U234" s="51"/>
      <c r="V234" s="13" t="s">
        <v>68</v>
      </c>
      <c r="W234" s="9" t="s">
        <v>63</v>
      </c>
      <c r="X234" s="9" t="s">
        <v>307</v>
      </c>
      <c r="Y234" s="9" t="s">
        <v>747</v>
      </c>
      <c r="Z234" s="9" t="s">
        <v>299</v>
      </c>
      <c r="AA234" s="9" t="s">
        <v>299</v>
      </c>
      <c r="AB234" s="9" t="s">
        <v>176</v>
      </c>
      <c r="AC234" s="9" t="s">
        <v>279</v>
      </c>
      <c r="AD234" s="8" t="s">
        <v>117</v>
      </c>
      <c r="AE234" s="8"/>
      <c r="AF234" s="8"/>
    </row>
    <row r="235" spans="1:32" ht="38.25">
      <c r="A235" s="16">
        <v>226</v>
      </c>
      <c r="B235" s="10" t="s">
        <v>90</v>
      </c>
      <c r="C235" s="11" t="s">
        <v>188</v>
      </c>
      <c r="D235" s="13"/>
      <c r="E235" s="8" t="s">
        <v>897</v>
      </c>
      <c r="F235" s="8" t="s">
        <v>896</v>
      </c>
      <c r="G235" s="37"/>
      <c r="H235" s="37"/>
      <c r="I235" s="225"/>
      <c r="J235" s="63"/>
      <c r="K235" s="58"/>
      <c r="L235" s="58"/>
      <c r="M235" s="58"/>
      <c r="N235" s="51">
        <v>35</v>
      </c>
      <c r="O235" s="51">
        <f t="shared" si="4"/>
        <v>0.23333333333333334</v>
      </c>
      <c r="P235" s="68"/>
      <c r="Q235" s="51"/>
      <c r="R235" s="51"/>
      <c r="S235" s="68"/>
      <c r="T235" s="51"/>
      <c r="U235" s="51"/>
      <c r="V235" s="13" t="s">
        <v>68</v>
      </c>
      <c r="W235" s="9" t="s">
        <v>63</v>
      </c>
      <c r="X235" s="9" t="s">
        <v>307</v>
      </c>
      <c r="Y235" s="9"/>
      <c r="Z235" s="9" t="s">
        <v>300</v>
      </c>
      <c r="AA235" s="9" t="s">
        <v>300</v>
      </c>
      <c r="AB235" s="9" t="s">
        <v>176</v>
      </c>
      <c r="AC235" s="9" t="s">
        <v>279</v>
      </c>
      <c r="AD235" s="8" t="s">
        <v>117</v>
      </c>
      <c r="AE235" s="8"/>
      <c r="AF235" s="8"/>
    </row>
    <row r="236" spans="1:32" ht="38.25">
      <c r="A236" s="16">
        <v>227</v>
      </c>
      <c r="B236" s="10" t="s">
        <v>91</v>
      </c>
      <c r="C236" s="11" t="s">
        <v>191</v>
      </c>
      <c r="D236" s="32" t="s">
        <v>47</v>
      </c>
      <c r="E236" s="41" t="s">
        <v>181</v>
      </c>
      <c r="F236" s="11" t="s">
        <v>69</v>
      </c>
      <c r="G236" s="37" t="s">
        <v>206</v>
      </c>
      <c r="H236" s="37" t="s">
        <v>137</v>
      </c>
      <c r="I236" s="9" t="s">
        <v>203</v>
      </c>
      <c r="J236" s="12">
        <v>14.3</v>
      </c>
      <c r="K236" s="68">
        <v>47123179.331707634</v>
      </c>
      <c r="L236" s="58">
        <v>1888878969.839</v>
      </c>
      <c r="M236" s="58">
        <v>15516309.631</v>
      </c>
      <c r="N236" s="51">
        <v>500</v>
      </c>
      <c r="O236" s="51">
        <f t="shared" si="4"/>
        <v>3.3333333333333335</v>
      </c>
      <c r="P236" s="68"/>
      <c r="Q236" s="51"/>
      <c r="R236" s="51"/>
      <c r="S236" s="68"/>
      <c r="T236" s="51"/>
      <c r="U236" s="51"/>
      <c r="V236" s="9" t="s">
        <v>71</v>
      </c>
      <c r="W236" s="9" t="s">
        <v>63</v>
      </c>
      <c r="X236" s="9" t="s">
        <v>307</v>
      </c>
      <c r="Y236" s="9" t="s">
        <v>748</v>
      </c>
      <c r="Z236" s="9" t="s">
        <v>300</v>
      </c>
      <c r="AA236" s="9" t="s">
        <v>300</v>
      </c>
      <c r="AB236" s="9" t="s">
        <v>176</v>
      </c>
      <c r="AC236" s="9" t="s">
        <v>279</v>
      </c>
      <c r="AD236" s="8" t="s">
        <v>117</v>
      </c>
      <c r="AE236" s="8"/>
      <c r="AF236" s="8" t="s">
        <v>313</v>
      </c>
    </row>
    <row r="237" spans="1:32" ht="38.25">
      <c r="A237" s="16">
        <v>228</v>
      </c>
      <c r="B237" s="10" t="s">
        <v>91</v>
      </c>
      <c r="C237" s="11" t="s">
        <v>191</v>
      </c>
      <c r="D237" s="32" t="s">
        <v>670</v>
      </c>
      <c r="E237" s="43" t="s">
        <v>567</v>
      </c>
      <c r="F237" s="11" t="s">
        <v>212</v>
      </c>
      <c r="G237" s="138" t="s">
        <v>671</v>
      </c>
      <c r="H237" s="37" t="s">
        <v>1084</v>
      </c>
      <c r="I237" s="9" t="s">
        <v>203</v>
      </c>
      <c r="J237" s="68">
        <v>4500000</v>
      </c>
      <c r="K237" s="68">
        <v>14828972.516970934</v>
      </c>
      <c r="L237" s="58">
        <v>1809260172.171</v>
      </c>
      <c r="M237" s="58">
        <v>14862276.24</v>
      </c>
      <c r="N237" s="51">
        <v>261.8</v>
      </c>
      <c r="O237" s="51">
        <f t="shared" si="4"/>
        <v>1.7453333333333334</v>
      </c>
      <c r="P237" s="68"/>
      <c r="Q237" s="51"/>
      <c r="R237" s="51"/>
      <c r="S237" s="68"/>
      <c r="T237" s="51"/>
      <c r="U237" s="51"/>
      <c r="V237" s="9" t="s">
        <v>68</v>
      </c>
      <c r="W237" s="9" t="s">
        <v>63</v>
      </c>
      <c r="X237" s="9" t="s">
        <v>307</v>
      </c>
      <c r="Y237" s="9" t="s">
        <v>743</v>
      </c>
      <c r="Z237" s="9" t="s">
        <v>301</v>
      </c>
      <c r="AA237" s="9" t="s">
        <v>301</v>
      </c>
      <c r="AB237" s="9" t="s">
        <v>176</v>
      </c>
      <c r="AC237" s="9" t="s">
        <v>279</v>
      </c>
      <c r="AD237" s="8" t="s">
        <v>117</v>
      </c>
      <c r="AE237" s="8"/>
      <c r="AF237" s="8"/>
    </row>
    <row r="238" spans="1:32" ht="38.25">
      <c r="A238" s="16">
        <v>229</v>
      </c>
      <c r="B238" s="10" t="s">
        <v>10</v>
      </c>
      <c r="C238" s="11" t="s">
        <v>188</v>
      </c>
      <c r="D238" s="33" t="s">
        <v>115</v>
      </c>
      <c r="E238" s="11" t="s">
        <v>112</v>
      </c>
      <c r="F238" s="11" t="s">
        <v>52</v>
      </c>
      <c r="G238" s="37" t="s">
        <v>12</v>
      </c>
      <c r="H238" s="37" t="s">
        <v>50</v>
      </c>
      <c r="I238" s="9" t="s">
        <v>190</v>
      </c>
      <c r="J238" s="12">
        <v>11.71</v>
      </c>
      <c r="K238" s="58">
        <v>11710000</v>
      </c>
      <c r="L238" s="58">
        <v>740778058.702</v>
      </c>
      <c r="M238" s="58">
        <v>6085165.81</v>
      </c>
      <c r="N238" s="51">
        <v>94</v>
      </c>
      <c r="O238" s="51">
        <f t="shared" si="4"/>
        <v>0.6266666666666667</v>
      </c>
      <c r="P238" s="68"/>
      <c r="Q238" s="51"/>
      <c r="R238" s="51"/>
      <c r="S238" s="68"/>
      <c r="T238" s="51"/>
      <c r="U238" s="51"/>
      <c r="V238" s="9" t="s">
        <v>68</v>
      </c>
      <c r="W238" s="9" t="s">
        <v>63</v>
      </c>
      <c r="X238" s="9" t="s">
        <v>307</v>
      </c>
      <c r="Y238" s="9" t="s">
        <v>747</v>
      </c>
      <c r="Z238" s="9" t="s">
        <v>299</v>
      </c>
      <c r="AA238" s="9" t="s">
        <v>299</v>
      </c>
      <c r="AB238" s="9" t="s">
        <v>571</v>
      </c>
      <c r="AC238" s="9" t="s">
        <v>278</v>
      </c>
      <c r="AD238" s="8" t="s">
        <v>117</v>
      </c>
      <c r="AE238" s="8"/>
      <c r="AF238" s="8"/>
    </row>
    <row r="239" spans="1:32" ht="63.75">
      <c r="A239" s="16">
        <v>230</v>
      </c>
      <c r="B239" s="10" t="s">
        <v>10</v>
      </c>
      <c r="C239" s="11" t="s">
        <v>188</v>
      </c>
      <c r="D239" s="42" t="s">
        <v>713</v>
      </c>
      <c r="E239" s="41" t="s">
        <v>310</v>
      </c>
      <c r="F239" s="11" t="s">
        <v>52</v>
      </c>
      <c r="G239" s="37" t="s">
        <v>368</v>
      </c>
      <c r="H239" s="37" t="s">
        <v>135</v>
      </c>
      <c r="I239" s="9" t="s">
        <v>190</v>
      </c>
      <c r="J239" s="40">
        <v>16</v>
      </c>
      <c r="K239" s="40">
        <v>16</v>
      </c>
      <c r="L239" s="40"/>
      <c r="M239" s="40"/>
      <c r="N239" s="51">
        <v>755</v>
      </c>
      <c r="O239" s="51">
        <f t="shared" si="4"/>
        <v>5.033333333333333</v>
      </c>
      <c r="P239" s="68"/>
      <c r="Q239" s="68">
        <v>42310.03</v>
      </c>
      <c r="R239" s="68">
        <v>42310.03</v>
      </c>
      <c r="S239" s="68"/>
      <c r="T239" s="68">
        <v>6636326.135</v>
      </c>
      <c r="U239" s="68">
        <v>6636326.135</v>
      </c>
      <c r="V239" s="9" t="s">
        <v>68</v>
      </c>
      <c r="W239" s="9" t="s">
        <v>63</v>
      </c>
      <c r="X239" s="9" t="s">
        <v>307</v>
      </c>
      <c r="Y239" s="9" t="s">
        <v>741</v>
      </c>
      <c r="Z239" s="9" t="s">
        <v>299</v>
      </c>
      <c r="AA239" s="9" t="s">
        <v>299</v>
      </c>
      <c r="AB239" s="9" t="s">
        <v>571</v>
      </c>
      <c r="AC239" s="9" t="s">
        <v>278</v>
      </c>
      <c r="AD239" s="8" t="s">
        <v>117</v>
      </c>
      <c r="AE239" s="8"/>
      <c r="AF239" s="8"/>
    </row>
    <row r="240" spans="1:32" ht="38.25">
      <c r="A240" s="16">
        <v>231</v>
      </c>
      <c r="B240" s="10" t="s">
        <v>10</v>
      </c>
      <c r="C240" s="11" t="s">
        <v>188</v>
      </c>
      <c r="D240" s="42" t="s">
        <v>397</v>
      </c>
      <c r="E240" s="43" t="s">
        <v>398</v>
      </c>
      <c r="F240" s="11" t="s">
        <v>52</v>
      </c>
      <c r="G240" s="37" t="s">
        <v>124</v>
      </c>
      <c r="H240" s="37" t="s">
        <v>360</v>
      </c>
      <c r="I240" s="9" t="s">
        <v>190</v>
      </c>
      <c r="J240" s="12">
        <v>34</v>
      </c>
      <c r="K240" s="58">
        <v>34000000</v>
      </c>
      <c r="L240" s="58">
        <v>905129063.5</v>
      </c>
      <c r="M240" s="58">
        <v>7435237</v>
      </c>
      <c r="N240" s="51">
        <v>300</v>
      </c>
      <c r="O240" s="51">
        <f t="shared" si="4"/>
        <v>2</v>
      </c>
      <c r="P240" s="68"/>
      <c r="Q240" s="51"/>
      <c r="R240" s="51"/>
      <c r="S240" s="68"/>
      <c r="T240" s="51"/>
      <c r="U240" s="51"/>
      <c r="V240" s="9" t="s">
        <v>68</v>
      </c>
      <c r="W240" s="9" t="s">
        <v>63</v>
      </c>
      <c r="X240" s="9" t="s">
        <v>307</v>
      </c>
      <c r="Y240" s="9" t="s">
        <v>748</v>
      </c>
      <c r="Z240" s="9" t="s">
        <v>299</v>
      </c>
      <c r="AA240" s="9" t="s">
        <v>299</v>
      </c>
      <c r="AB240" s="9" t="s">
        <v>571</v>
      </c>
      <c r="AC240" s="9" t="s">
        <v>278</v>
      </c>
      <c r="AD240" s="8" t="s">
        <v>117</v>
      </c>
      <c r="AE240" s="8"/>
      <c r="AF240" s="8"/>
    </row>
    <row r="241" spans="1:32" ht="38.25">
      <c r="A241" s="16">
        <v>232</v>
      </c>
      <c r="B241" s="10" t="s">
        <v>10</v>
      </c>
      <c r="C241" s="11" t="s">
        <v>188</v>
      </c>
      <c r="D241" s="42" t="s">
        <v>435</v>
      </c>
      <c r="E241" s="43" t="s">
        <v>399</v>
      </c>
      <c r="F241" s="11" t="s">
        <v>52</v>
      </c>
      <c r="G241" s="37" t="s">
        <v>217</v>
      </c>
      <c r="H241" s="37" t="s">
        <v>410</v>
      </c>
      <c r="I241" s="9" t="s">
        <v>190</v>
      </c>
      <c r="J241" s="12">
        <v>60</v>
      </c>
      <c r="K241" s="58">
        <v>56896000</v>
      </c>
      <c r="L241" s="58">
        <v>4910141426.843</v>
      </c>
      <c r="M241" s="58">
        <v>40334651.36</v>
      </c>
      <c r="N241" s="51"/>
      <c r="O241" s="51">
        <f t="shared" si="4"/>
        <v>0</v>
      </c>
      <c r="P241" s="68">
        <f>R241-Q241</f>
        <v>8710000</v>
      </c>
      <c r="Q241" s="68"/>
      <c r="R241" s="68">
        <v>8710000</v>
      </c>
      <c r="S241" s="68">
        <f>U241-T241</f>
        <v>1396630177.214</v>
      </c>
      <c r="T241" s="68"/>
      <c r="U241" s="389">
        <v>1396630177.214</v>
      </c>
      <c r="V241" s="9" t="s">
        <v>68</v>
      </c>
      <c r="W241" s="9" t="s">
        <v>63</v>
      </c>
      <c r="X241" s="9" t="s">
        <v>307</v>
      </c>
      <c r="Y241" s="9" t="s">
        <v>747</v>
      </c>
      <c r="Z241" s="9" t="s">
        <v>299</v>
      </c>
      <c r="AA241" s="9" t="s">
        <v>299</v>
      </c>
      <c r="AB241" s="9" t="s">
        <v>571</v>
      </c>
      <c r="AC241" s="9" t="s">
        <v>278</v>
      </c>
      <c r="AD241" s="8" t="s">
        <v>117</v>
      </c>
      <c r="AE241" s="8"/>
      <c r="AF241" s="8"/>
    </row>
    <row r="242" spans="1:32" ht="63.75">
      <c r="A242" s="16">
        <v>233</v>
      </c>
      <c r="B242" s="10" t="s">
        <v>10</v>
      </c>
      <c r="C242" s="11" t="s">
        <v>188</v>
      </c>
      <c r="D242" s="42"/>
      <c r="E242" s="43" t="s">
        <v>593</v>
      </c>
      <c r="F242" s="11" t="s">
        <v>52</v>
      </c>
      <c r="G242" s="37"/>
      <c r="H242" s="37"/>
      <c r="I242" s="9"/>
      <c r="K242" s="12"/>
      <c r="L242" s="12"/>
      <c r="M242" s="12"/>
      <c r="N242" s="51">
        <v>50</v>
      </c>
      <c r="O242" s="51">
        <f t="shared" si="4"/>
        <v>0.3333333333333333</v>
      </c>
      <c r="P242" s="68"/>
      <c r="Q242" s="51"/>
      <c r="R242" s="51"/>
      <c r="S242" s="68"/>
      <c r="T242" s="51"/>
      <c r="U242" s="51"/>
      <c r="V242" s="9" t="s">
        <v>68</v>
      </c>
      <c r="W242" s="9" t="s">
        <v>63</v>
      </c>
      <c r="X242" s="9" t="s">
        <v>307</v>
      </c>
      <c r="Y242" s="9" t="s">
        <v>739</v>
      </c>
      <c r="Z242" s="9" t="s">
        <v>299</v>
      </c>
      <c r="AA242" s="9" t="s">
        <v>299</v>
      </c>
      <c r="AB242" s="9" t="s">
        <v>571</v>
      </c>
      <c r="AC242" s="9" t="s">
        <v>278</v>
      </c>
      <c r="AD242" s="8" t="s">
        <v>117</v>
      </c>
      <c r="AE242" s="8"/>
      <c r="AF242" s="8"/>
    </row>
    <row r="243" spans="1:32" ht="63.75">
      <c r="A243" s="16">
        <v>234</v>
      </c>
      <c r="B243" s="10" t="s">
        <v>10</v>
      </c>
      <c r="C243" s="11" t="s">
        <v>188</v>
      </c>
      <c r="D243" s="42" t="s">
        <v>712</v>
      </c>
      <c r="E243" s="41" t="s">
        <v>409</v>
      </c>
      <c r="F243" s="11" t="s">
        <v>41</v>
      </c>
      <c r="G243" s="37" t="s">
        <v>404</v>
      </c>
      <c r="H243" s="37" t="s">
        <v>135</v>
      </c>
      <c r="I243" s="9" t="s">
        <v>190</v>
      </c>
      <c r="J243" s="40">
        <v>14</v>
      </c>
      <c r="K243" s="58">
        <v>14000000</v>
      </c>
      <c r="L243" s="58">
        <v>1614291533.541</v>
      </c>
      <c r="M243" s="58">
        <v>13260694.66</v>
      </c>
      <c r="N243" s="51">
        <v>50</v>
      </c>
      <c r="O243" s="51">
        <f t="shared" si="4"/>
        <v>0.3333333333333333</v>
      </c>
      <c r="P243" s="68">
        <f>R243-Q243</f>
        <v>228295.21</v>
      </c>
      <c r="Q243" s="68"/>
      <c r="R243" s="68">
        <v>228295.21</v>
      </c>
      <c r="S243" s="68">
        <f>U243-T243</f>
        <v>36058615.049</v>
      </c>
      <c r="T243" s="68"/>
      <c r="U243" s="389">
        <v>36058615.049</v>
      </c>
      <c r="V243" s="9" t="s">
        <v>68</v>
      </c>
      <c r="W243" s="9" t="s">
        <v>63</v>
      </c>
      <c r="X243" s="9" t="s">
        <v>307</v>
      </c>
      <c r="Y243" s="9" t="s">
        <v>741</v>
      </c>
      <c r="Z243" s="9" t="s">
        <v>300</v>
      </c>
      <c r="AA243" s="9" t="s">
        <v>300</v>
      </c>
      <c r="AB243" s="9" t="s">
        <v>571</v>
      </c>
      <c r="AC243" s="9" t="s">
        <v>278</v>
      </c>
      <c r="AD243" s="8" t="s">
        <v>117</v>
      </c>
      <c r="AE243" s="8"/>
      <c r="AF243" s="8"/>
    </row>
    <row r="244" spans="1:32" ht="63.75">
      <c r="A244" s="16">
        <v>235</v>
      </c>
      <c r="B244" s="10" t="s">
        <v>10</v>
      </c>
      <c r="C244" s="11" t="s">
        <v>188</v>
      </c>
      <c r="D244" s="42" t="s">
        <v>461</v>
      </c>
      <c r="E244" s="41" t="s">
        <v>316</v>
      </c>
      <c r="F244" s="8" t="s">
        <v>627</v>
      </c>
      <c r="G244" s="37" t="s">
        <v>460</v>
      </c>
      <c r="H244" s="37" t="s">
        <v>436</v>
      </c>
      <c r="I244" s="244" t="s">
        <v>190</v>
      </c>
      <c r="J244" s="391">
        <v>1526000</v>
      </c>
      <c r="K244" s="58">
        <v>1526000</v>
      </c>
      <c r="L244" s="58">
        <v>147415120.223</v>
      </c>
      <c r="M244" s="58">
        <v>1210950.35</v>
      </c>
      <c r="N244" s="51"/>
      <c r="O244" s="51">
        <f t="shared" si="4"/>
        <v>0</v>
      </c>
      <c r="P244" s="68">
        <f>R244-Q244</f>
        <v>59295.75</v>
      </c>
      <c r="Q244" s="68"/>
      <c r="R244" s="68">
        <v>59295.75</v>
      </c>
      <c r="S244" s="68">
        <f>U244-T244</f>
        <v>9365759.929</v>
      </c>
      <c r="T244" s="68"/>
      <c r="U244" s="68">
        <v>9365759.929</v>
      </c>
      <c r="V244" s="9" t="s">
        <v>68</v>
      </c>
      <c r="W244" s="9" t="s">
        <v>63</v>
      </c>
      <c r="X244" s="9" t="s">
        <v>307</v>
      </c>
      <c r="Y244" s="9" t="s">
        <v>741</v>
      </c>
      <c r="Z244" s="9" t="s">
        <v>300</v>
      </c>
      <c r="AA244" s="9" t="s">
        <v>300</v>
      </c>
      <c r="AB244" s="9" t="s">
        <v>571</v>
      </c>
      <c r="AC244" s="9" t="s">
        <v>278</v>
      </c>
      <c r="AD244" s="8" t="s">
        <v>117</v>
      </c>
      <c r="AE244" s="8"/>
      <c r="AF244" s="8"/>
    </row>
    <row r="245" spans="1:32" ht="63.75">
      <c r="A245" s="16">
        <v>236</v>
      </c>
      <c r="B245" s="10" t="s">
        <v>10</v>
      </c>
      <c r="C245" s="11" t="s">
        <v>188</v>
      </c>
      <c r="D245" s="22" t="s">
        <v>118</v>
      </c>
      <c r="E245" s="8" t="s">
        <v>594</v>
      </c>
      <c r="F245" s="11" t="s">
        <v>256</v>
      </c>
      <c r="G245" s="37" t="s">
        <v>85</v>
      </c>
      <c r="H245" s="37" t="s">
        <v>362</v>
      </c>
      <c r="I245" s="9" t="s">
        <v>190</v>
      </c>
      <c r="J245" s="12">
        <v>19</v>
      </c>
      <c r="K245" s="12">
        <v>32</v>
      </c>
      <c r="L245" s="12"/>
      <c r="M245" s="12"/>
      <c r="N245" s="51">
        <v>620.856</v>
      </c>
      <c r="O245" s="51">
        <f t="shared" si="4"/>
        <v>4.13904</v>
      </c>
      <c r="P245" s="68"/>
      <c r="Q245" s="51"/>
      <c r="R245" s="51"/>
      <c r="S245" s="68"/>
      <c r="T245" s="51"/>
      <c r="U245" s="51"/>
      <c r="V245" s="9" t="s">
        <v>68</v>
      </c>
      <c r="W245" s="9" t="s">
        <v>63</v>
      </c>
      <c r="X245" s="9" t="s">
        <v>307</v>
      </c>
      <c r="Y245" s="9" t="s">
        <v>741</v>
      </c>
      <c r="Z245" s="9" t="s">
        <v>299</v>
      </c>
      <c r="AA245" s="9" t="s">
        <v>299</v>
      </c>
      <c r="AB245" s="9" t="s">
        <v>571</v>
      </c>
      <c r="AC245" s="9" t="s">
        <v>278</v>
      </c>
      <c r="AD245" s="8" t="s">
        <v>117</v>
      </c>
      <c r="AE245" s="8"/>
      <c r="AF245" s="8"/>
    </row>
    <row r="246" spans="1:32" ht="38.25">
      <c r="A246" s="16">
        <v>237</v>
      </c>
      <c r="B246" s="10" t="s">
        <v>10</v>
      </c>
      <c r="C246" s="11" t="s">
        <v>188</v>
      </c>
      <c r="D246" s="30" t="s">
        <v>225</v>
      </c>
      <c r="E246" s="11" t="s">
        <v>595</v>
      </c>
      <c r="F246" s="11" t="s">
        <v>256</v>
      </c>
      <c r="G246" s="37" t="s">
        <v>226</v>
      </c>
      <c r="H246" s="37" t="s">
        <v>50</v>
      </c>
      <c r="I246" s="291" t="s">
        <v>190</v>
      </c>
      <c r="J246" s="40">
        <v>22</v>
      </c>
      <c r="K246" s="58">
        <v>22000000</v>
      </c>
      <c r="L246" s="58">
        <v>714174100.609</v>
      </c>
      <c r="M246" s="58">
        <v>5866626</v>
      </c>
      <c r="N246" s="51">
        <v>601.63</v>
      </c>
      <c r="O246" s="51">
        <f t="shared" si="4"/>
        <v>4.010866666666667</v>
      </c>
      <c r="P246" s="68"/>
      <c r="Q246" s="51"/>
      <c r="R246" s="51"/>
      <c r="S246" s="68"/>
      <c r="T246" s="51"/>
      <c r="U246" s="51"/>
      <c r="V246" s="9" t="s">
        <v>68</v>
      </c>
      <c r="W246" s="9" t="s">
        <v>63</v>
      </c>
      <c r="X246" s="9" t="s">
        <v>307</v>
      </c>
      <c r="Y246" s="9"/>
      <c r="Z246" s="9" t="s">
        <v>299</v>
      </c>
      <c r="AA246" s="9" t="s">
        <v>299</v>
      </c>
      <c r="AB246" s="9" t="s">
        <v>571</v>
      </c>
      <c r="AC246" s="9" t="s">
        <v>278</v>
      </c>
      <c r="AD246" s="8" t="s">
        <v>117</v>
      </c>
      <c r="AE246" s="8"/>
      <c r="AF246" s="8"/>
    </row>
    <row r="247" spans="1:32" ht="38.25">
      <c r="A247" s="16">
        <v>238</v>
      </c>
      <c r="B247" s="10" t="s">
        <v>10</v>
      </c>
      <c r="C247" s="11" t="s">
        <v>188</v>
      </c>
      <c r="D247" s="42">
        <v>3361</v>
      </c>
      <c r="E247" s="43" t="s">
        <v>462</v>
      </c>
      <c r="F247" s="11" t="s">
        <v>256</v>
      </c>
      <c r="G247" s="37" t="s">
        <v>463</v>
      </c>
      <c r="H247" s="37" t="s">
        <v>348</v>
      </c>
      <c r="I247" s="9" t="s">
        <v>190</v>
      </c>
      <c r="J247" s="64">
        <v>10</v>
      </c>
      <c r="K247" s="58">
        <v>10000000</v>
      </c>
      <c r="L247" s="58">
        <v>798573302.756</v>
      </c>
      <c r="M247" s="58">
        <v>6559928.31</v>
      </c>
      <c r="N247" s="51">
        <v>476</v>
      </c>
      <c r="O247" s="51">
        <f t="shared" si="4"/>
        <v>3.1733333333333333</v>
      </c>
      <c r="P247" s="68"/>
      <c r="Q247" s="51"/>
      <c r="R247" s="51"/>
      <c r="S247" s="68"/>
      <c r="T247" s="51"/>
      <c r="U247" s="51"/>
      <c r="V247" s="9" t="s">
        <v>68</v>
      </c>
      <c r="W247" s="9" t="s">
        <v>63</v>
      </c>
      <c r="X247" s="9" t="s">
        <v>307</v>
      </c>
      <c r="Y247" s="9"/>
      <c r="Z247" s="9" t="s">
        <v>299</v>
      </c>
      <c r="AA247" s="9" t="s">
        <v>299</v>
      </c>
      <c r="AB247" s="9" t="s">
        <v>571</v>
      </c>
      <c r="AC247" s="9" t="s">
        <v>278</v>
      </c>
      <c r="AD247" s="8" t="s">
        <v>117</v>
      </c>
      <c r="AE247" s="8"/>
      <c r="AF247" s="8"/>
    </row>
    <row r="248" spans="1:32" ht="38.25">
      <c r="A248" s="16">
        <v>239</v>
      </c>
      <c r="B248" s="10" t="s">
        <v>10</v>
      </c>
      <c r="C248" s="11" t="s">
        <v>188</v>
      </c>
      <c r="D248" s="42" t="s">
        <v>829</v>
      </c>
      <c r="E248" s="41" t="s">
        <v>151</v>
      </c>
      <c r="F248" s="11" t="s">
        <v>214</v>
      </c>
      <c r="G248" s="37" t="s">
        <v>596</v>
      </c>
      <c r="H248" s="37" t="s">
        <v>135</v>
      </c>
      <c r="I248" s="9" t="s">
        <v>190</v>
      </c>
      <c r="J248" s="58">
        <v>5000000</v>
      </c>
      <c r="K248" s="58">
        <v>5000000</v>
      </c>
      <c r="L248" s="58">
        <v>305555014.505</v>
      </c>
      <c r="M248" s="58">
        <v>2510000</v>
      </c>
      <c r="N248" s="51">
        <v>433.37</v>
      </c>
      <c r="O248" s="51">
        <f t="shared" si="4"/>
        <v>2.8891333333333336</v>
      </c>
      <c r="P248" s="68"/>
      <c r="Q248" s="51"/>
      <c r="R248" s="51"/>
      <c r="S248" s="68"/>
      <c r="T248" s="51"/>
      <c r="U248" s="51"/>
      <c r="V248" s="9" t="s">
        <v>68</v>
      </c>
      <c r="W248" s="9" t="s">
        <v>63</v>
      </c>
      <c r="X248" s="9" t="s">
        <v>307</v>
      </c>
      <c r="Y248" s="9"/>
      <c r="Z248" s="9" t="s">
        <v>299</v>
      </c>
      <c r="AA248" s="9" t="s">
        <v>299</v>
      </c>
      <c r="AB248" s="9" t="s">
        <v>571</v>
      </c>
      <c r="AC248" s="9" t="s">
        <v>278</v>
      </c>
      <c r="AD248" s="8" t="s">
        <v>117</v>
      </c>
      <c r="AE248" s="8"/>
      <c r="AF248" s="8"/>
    </row>
    <row r="249" spans="1:32" ht="38.25">
      <c r="A249" s="16">
        <v>240</v>
      </c>
      <c r="B249" s="10" t="s">
        <v>10</v>
      </c>
      <c r="C249" s="11" t="s">
        <v>188</v>
      </c>
      <c r="D249" s="42" t="s">
        <v>710</v>
      </c>
      <c r="E249" s="43" t="s">
        <v>711</v>
      </c>
      <c r="F249" s="43" t="s">
        <v>41</v>
      </c>
      <c r="G249" s="244" t="s">
        <v>459</v>
      </c>
      <c r="H249" s="244" t="s">
        <v>348</v>
      </c>
      <c r="I249" s="9" t="s">
        <v>190</v>
      </c>
      <c r="J249" s="68">
        <v>19000000</v>
      </c>
      <c r="K249" s="58">
        <v>19000000</v>
      </c>
      <c r="L249" s="58">
        <v>1870971056.238</v>
      </c>
      <c r="M249" s="58">
        <v>15369204</v>
      </c>
      <c r="N249" s="51">
        <v>805.69</v>
      </c>
      <c r="O249" s="51">
        <f t="shared" si="4"/>
        <v>5.371266666666667</v>
      </c>
      <c r="P249" s="68"/>
      <c r="Q249" s="51"/>
      <c r="R249" s="51"/>
      <c r="S249" s="68"/>
      <c r="T249" s="51"/>
      <c r="U249" s="51"/>
      <c r="V249" s="9" t="s">
        <v>68</v>
      </c>
      <c r="W249" s="9" t="s">
        <v>63</v>
      </c>
      <c r="X249" s="9" t="s">
        <v>307</v>
      </c>
      <c r="Y249" s="9"/>
      <c r="Z249" s="9" t="s">
        <v>300</v>
      </c>
      <c r="AA249" s="9" t="s">
        <v>300</v>
      </c>
      <c r="AB249" s="9" t="s">
        <v>571</v>
      </c>
      <c r="AC249" s="9" t="s">
        <v>278</v>
      </c>
      <c r="AD249" s="8" t="s">
        <v>117</v>
      </c>
      <c r="AE249" s="8"/>
      <c r="AF249" s="8"/>
    </row>
    <row r="250" spans="1:32" ht="38.25">
      <c r="A250" s="16">
        <v>241</v>
      </c>
      <c r="B250" s="10" t="s">
        <v>10</v>
      </c>
      <c r="C250" s="11" t="s">
        <v>188</v>
      </c>
      <c r="D250" s="42" t="s">
        <v>902</v>
      </c>
      <c r="E250" s="43" t="s">
        <v>903</v>
      </c>
      <c r="F250" s="43" t="s">
        <v>256</v>
      </c>
      <c r="G250" s="244" t="s">
        <v>551</v>
      </c>
      <c r="H250" s="244" t="s">
        <v>904</v>
      </c>
      <c r="I250" s="9" t="s">
        <v>190</v>
      </c>
      <c r="J250" s="230">
        <v>5000000</v>
      </c>
      <c r="K250" s="230">
        <v>5000000</v>
      </c>
      <c r="L250" s="58"/>
      <c r="M250" s="58"/>
      <c r="N250" s="51"/>
      <c r="O250" s="51">
        <f t="shared" si="4"/>
        <v>0</v>
      </c>
      <c r="P250" s="68">
        <f>R250-Q250</f>
        <v>639177.15</v>
      </c>
      <c r="Q250" s="68"/>
      <c r="R250" s="68">
        <v>639177.15</v>
      </c>
      <c r="S250" s="68">
        <f>U250-T250</f>
        <v>101884768.225</v>
      </c>
      <c r="T250" s="68"/>
      <c r="U250" s="389">
        <v>101884768.225</v>
      </c>
      <c r="V250" s="9" t="s">
        <v>68</v>
      </c>
      <c r="W250" s="9" t="s">
        <v>63</v>
      </c>
      <c r="X250" s="9" t="s">
        <v>311</v>
      </c>
      <c r="Y250" s="9"/>
      <c r="Z250" s="9" t="s">
        <v>299</v>
      </c>
      <c r="AA250" s="9" t="s">
        <v>299</v>
      </c>
      <c r="AB250" s="9" t="s">
        <v>571</v>
      </c>
      <c r="AC250" s="9" t="s">
        <v>278</v>
      </c>
      <c r="AD250" s="8" t="s">
        <v>117</v>
      </c>
      <c r="AE250" s="8"/>
      <c r="AF250" s="8"/>
    </row>
    <row r="251" spans="1:32" ht="38.25">
      <c r="A251" s="16">
        <v>242</v>
      </c>
      <c r="B251" s="10" t="s">
        <v>10</v>
      </c>
      <c r="C251" s="11" t="s">
        <v>188</v>
      </c>
      <c r="D251" s="42" t="s">
        <v>905</v>
      </c>
      <c r="E251" s="43" t="s">
        <v>906</v>
      </c>
      <c r="F251" s="43" t="s">
        <v>223</v>
      </c>
      <c r="G251" s="244" t="s">
        <v>500</v>
      </c>
      <c r="H251" s="244" t="s">
        <v>328</v>
      </c>
      <c r="I251" s="9" t="s">
        <v>190</v>
      </c>
      <c r="J251" s="68">
        <v>4900000</v>
      </c>
      <c r="K251" s="68">
        <v>4900000</v>
      </c>
      <c r="L251" s="58"/>
      <c r="M251" s="58"/>
      <c r="N251" s="51"/>
      <c r="O251" s="51">
        <f t="shared" si="4"/>
        <v>0</v>
      </c>
      <c r="P251" s="68">
        <f>R251-Q251</f>
        <v>3931793.65</v>
      </c>
      <c r="Q251" s="68"/>
      <c r="R251" s="68">
        <v>3931793.65</v>
      </c>
      <c r="S251" s="68">
        <f>U251-T251</f>
        <v>630266843.519</v>
      </c>
      <c r="T251" s="68"/>
      <c r="U251" s="68">
        <v>630266843.519</v>
      </c>
      <c r="V251" s="9" t="s">
        <v>68</v>
      </c>
      <c r="W251" s="9" t="s">
        <v>63</v>
      </c>
      <c r="X251" s="9" t="s">
        <v>311</v>
      </c>
      <c r="Y251" s="9"/>
      <c r="Z251" s="9" t="s">
        <v>300</v>
      </c>
      <c r="AA251" s="9" t="s">
        <v>300</v>
      </c>
      <c r="AB251" s="9" t="s">
        <v>571</v>
      </c>
      <c r="AC251" s="9" t="s">
        <v>278</v>
      </c>
      <c r="AD251" s="8" t="s">
        <v>117</v>
      </c>
      <c r="AE251" s="8"/>
      <c r="AF251" s="8"/>
    </row>
    <row r="252" spans="1:32" s="90" customFormat="1" ht="40.5">
      <c r="A252" s="16">
        <v>243</v>
      </c>
      <c r="B252" s="10" t="s">
        <v>10</v>
      </c>
      <c r="C252" s="11" t="s">
        <v>188</v>
      </c>
      <c r="D252" s="309" t="s">
        <v>996</v>
      </c>
      <c r="E252" s="189" t="s">
        <v>878</v>
      </c>
      <c r="F252" s="11" t="s">
        <v>256</v>
      </c>
      <c r="G252" s="138" t="s">
        <v>997</v>
      </c>
      <c r="H252" s="138" t="s">
        <v>348</v>
      </c>
      <c r="I252" s="309" t="s">
        <v>190</v>
      </c>
      <c r="J252" s="68">
        <v>2000000</v>
      </c>
      <c r="K252" s="68">
        <v>2000000</v>
      </c>
      <c r="L252" s="58"/>
      <c r="M252" s="58"/>
      <c r="N252" s="51">
        <v>140</v>
      </c>
      <c r="O252" s="51">
        <f>N252/150</f>
        <v>0.9333333333333333</v>
      </c>
      <c r="P252" s="68">
        <f>R252-Q252</f>
        <v>25918.229999999996</v>
      </c>
      <c r="Q252" s="68">
        <v>22511.86</v>
      </c>
      <c r="R252" s="68">
        <v>48430.09</v>
      </c>
      <c r="S252" s="68">
        <f>U252-T252</f>
        <v>3903115.029</v>
      </c>
      <c r="T252" s="68">
        <v>3758198.681</v>
      </c>
      <c r="U252" s="68">
        <v>7661313.71</v>
      </c>
      <c r="V252" s="9" t="s">
        <v>68</v>
      </c>
      <c r="W252" s="9" t="s">
        <v>63</v>
      </c>
      <c r="X252" s="9" t="s">
        <v>307</v>
      </c>
      <c r="Y252" s="9"/>
      <c r="Z252" s="9"/>
      <c r="AA252" s="9" t="s">
        <v>299</v>
      </c>
      <c r="AB252" s="9" t="s">
        <v>571</v>
      </c>
      <c r="AC252" s="9" t="s">
        <v>278</v>
      </c>
      <c r="AD252" s="8" t="s">
        <v>117</v>
      </c>
      <c r="AE252" s="189" t="s">
        <v>876</v>
      </c>
      <c r="AF252" s="8"/>
    </row>
    <row r="253" spans="1:32" ht="38.25">
      <c r="A253" s="16">
        <v>244</v>
      </c>
      <c r="B253" s="10" t="s">
        <v>438</v>
      </c>
      <c r="C253" s="11" t="s">
        <v>188</v>
      </c>
      <c r="D253" s="42" t="s">
        <v>846</v>
      </c>
      <c r="E253" s="43" t="s">
        <v>763</v>
      </c>
      <c r="F253" s="43" t="s">
        <v>52</v>
      </c>
      <c r="G253" s="198" t="s">
        <v>847</v>
      </c>
      <c r="H253" s="198" t="s">
        <v>137</v>
      </c>
      <c r="I253" s="9" t="s">
        <v>190</v>
      </c>
      <c r="J253" s="58">
        <v>27500000</v>
      </c>
      <c r="K253" s="58">
        <v>27500000</v>
      </c>
      <c r="L253" s="58">
        <v>1553071619.146</v>
      </c>
      <c r="M253" s="58">
        <v>12757800</v>
      </c>
      <c r="N253" s="51">
        <v>1545</v>
      </c>
      <c r="O253" s="51">
        <f t="shared" si="4"/>
        <v>10.3</v>
      </c>
      <c r="P253" s="68"/>
      <c r="Q253" s="51"/>
      <c r="R253" s="51"/>
      <c r="S253" s="68"/>
      <c r="T253" s="51"/>
      <c r="U253" s="51"/>
      <c r="V253" s="9" t="s">
        <v>68</v>
      </c>
      <c r="W253" s="9" t="s">
        <v>63</v>
      </c>
      <c r="X253" s="9" t="s">
        <v>307</v>
      </c>
      <c r="Y253" s="9"/>
      <c r="Z253" s="9" t="s">
        <v>299</v>
      </c>
      <c r="AA253" s="9" t="s">
        <v>299</v>
      </c>
      <c r="AB253" s="9" t="s">
        <v>147</v>
      </c>
      <c r="AC253" s="9" t="s">
        <v>279</v>
      </c>
      <c r="AD253" s="8" t="s">
        <v>117</v>
      </c>
      <c r="AE253" s="8"/>
      <c r="AF253" s="8"/>
    </row>
    <row r="254" spans="1:32" ht="38.25">
      <c r="A254" s="16">
        <v>245</v>
      </c>
      <c r="B254" s="10" t="s">
        <v>439</v>
      </c>
      <c r="C254" s="11" t="s">
        <v>191</v>
      </c>
      <c r="D254" s="35" t="s">
        <v>466</v>
      </c>
      <c r="E254" s="43" t="s">
        <v>465</v>
      </c>
      <c r="F254" s="11" t="s">
        <v>212</v>
      </c>
      <c r="G254" s="37" t="s">
        <v>467</v>
      </c>
      <c r="H254" s="37" t="s">
        <v>384</v>
      </c>
      <c r="I254" s="9" t="s">
        <v>190</v>
      </c>
      <c r="J254" s="64">
        <v>30</v>
      </c>
      <c r="K254" s="58">
        <v>30000000</v>
      </c>
      <c r="L254" s="58">
        <v>2066275465.722</v>
      </c>
      <c r="M254" s="58">
        <v>16973543.79</v>
      </c>
      <c r="N254" s="51">
        <v>95.2</v>
      </c>
      <c r="O254" s="51">
        <f t="shared" si="4"/>
        <v>0.6346666666666667</v>
      </c>
      <c r="P254" s="68"/>
      <c r="Q254" s="51"/>
      <c r="R254" s="51"/>
      <c r="S254" s="68"/>
      <c r="T254" s="51"/>
      <c r="U254" s="51"/>
      <c r="V254" s="13" t="s">
        <v>68</v>
      </c>
      <c r="W254" s="9" t="s">
        <v>63</v>
      </c>
      <c r="X254" s="9" t="s">
        <v>307</v>
      </c>
      <c r="Y254" s="9" t="s">
        <v>743</v>
      </c>
      <c r="Z254" s="9" t="s">
        <v>301</v>
      </c>
      <c r="AA254" s="9" t="s">
        <v>301</v>
      </c>
      <c r="AB254" s="9" t="s">
        <v>147</v>
      </c>
      <c r="AC254" s="9" t="s">
        <v>278</v>
      </c>
      <c r="AD254" s="8" t="s">
        <v>117</v>
      </c>
      <c r="AE254" s="8"/>
      <c r="AF254" s="8"/>
    </row>
    <row r="255" spans="1:32" ht="38.25">
      <c r="A255" s="16">
        <v>246</v>
      </c>
      <c r="B255" s="10" t="s">
        <v>92</v>
      </c>
      <c r="C255" s="11" t="s">
        <v>188</v>
      </c>
      <c r="D255" s="36" t="s">
        <v>478</v>
      </c>
      <c r="E255" s="11" t="s">
        <v>479</v>
      </c>
      <c r="F255" s="11" t="s">
        <v>52</v>
      </c>
      <c r="G255" s="37" t="s">
        <v>322</v>
      </c>
      <c r="H255" s="37" t="s">
        <v>539</v>
      </c>
      <c r="I255" s="264" t="s">
        <v>201</v>
      </c>
      <c r="J255" s="58">
        <v>93750000</v>
      </c>
      <c r="K255" s="68">
        <v>24990003.731947184</v>
      </c>
      <c r="L255" s="58">
        <v>3043092616.522</v>
      </c>
      <c r="M255" s="58">
        <v>24997666.884</v>
      </c>
      <c r="N255" s="51">
        <v>500</v>
      </c>
      <c r="O255" s="51">
        <f aca="true" t="shared" si="5" ref="O255:O294">N255/150</f>
        <v>3.3333333333333335</v>
      </c>
      <c r="P255" s="68"/>
      <c r="Q255" s="51"/>
      <c r="R255" s="51"/>
      <c r="S255" s="68"/>
      <c r="T255" s="51"/>
      <c r="U255" s="51"/>
      <c r="V255" s="9" t="s">
        <v>68</v>
      </c>
      <c r="W255" s="9" t="s">
        <v>63</v>
      </c>
      <c r="X255" s="9" t="s">
        <v>307</v>
      </c>
      <c r="Y255" s="9"/>
      <c r="Z255" s="9" t="s">
        <v>299</v>
      </c>
      <c r="AA255" s="9" t="s">
        <v>299</v>
      </c>
      <c r="AB255" s="9" t="s">
        <v>176</v>
      </c>
      <c r="AC255" s="9" t="s">
        <v>279</v>
      </c>
      <c r="AD255" s="8" t="s">
        <v>117</v>
      </c>
      <c r="AE255" s="8"/>
      <c r="AF255" s="8"/>
    </row>
    <row r="256" spans="1:32" ht="38.25">
      <c r="A256" s="16">
        <v>247</v>
      </c>
      <c r="B256" s="10" t="s">
        <v>92</v>
      </c>
      <c r="C256" s="11" t="s">
        <v>188</v>
      </c>
      <c r="D256" s="36" t="s">
        <v>480</v>
      </c>
      <c r="E256" s="11" t="s">
        <v>482</v>
      </c>
      <c r="F256" s="11" t="s">
        <v>52</v>
      </c>
      <c r="G256" s="37" t="s">
        <v>322</v>
      </c>
      <c r="H256" s="37" t="s">
        <v>540</v>
      </c>
      <c r="I256" s="264" t="s">
        <v>201</v>
      </c>
      <c r="J256" s="58">
        <v>3750000</v>
      </c>
      <c r="K256" s="68">
        <v>999600.1492778873</v>
      </c>
      <c r="L256" s="58">
        <v>121723704.661</v>
      </c>
      <c r="M256" s="58">
        <v>999906.675</v>
      </c>
      <c r="N256" s="51">
        <v>25</v>
      </c>
      <c r="O256" s="51">
        <f t="shared" si="5"/>
        <v>0.16666666666666666</v>
      </c>
      <c r="P256" s="68"/>
      <c r="Q256" s="51"/>
      <c r="R256" s="51"/>
      <c r="S256" s="68"/>
      <c r="T256" s="51"/>
      <c r="U256" s="51"/>
      <c r="V256" s="9" t="s">
        <v>68</v>
      </c>
      <c r="W256" s="9" t="s">
        <v>63</v>
      </c>
      <c r="X256" s="9" t="s">
        <v>307</v>
      </c>
      <c r="Y256" s="9"/>
      <c r="Z256" s="9" t="s">
        <v>299</v>
      </c>
      <c r="AA256" s="9" t="s">
        <v>299</v>
      </c>
      <c r="AB256" s="9" t="s">
        <v>176</v>
      </c>
      <c r="AC256" s="9" t="s">
        <v>279</v>
      </c>
      <c r="AD256" s="8" t="s">
        <v>117</v>
      </c>
      <c r="AE256" s="8"/>
      <c r="AF256" s="8"/>
    </row>
    <row r="257" spans="1:32" ht="38.25">
      <c r="A257" s="16">
        <v>248</v>
      </c>
      <c r="B257" s="10" t="s">
        <v>92</v>
      </c>
      <c r="C257" s="11" t="s">
        <v>188</v>
      </c>
      <c r="D257" s="36" t="s">
        <v>481</v>
      </c>
      <c r="E257" s="11" t="s">
        <v>483</v>
      </c>
      <c r="F257" s="11" t="s">
        <v>52</v>
      </c>
      <c r="G257" s="37" t="s">
        <v>322</v>
      </c>
      <c r="H257" s="37" t="s">
        <v>539</v>
      </c>
      <c r="I257" s="264" t="s">
        <v>201</v>
      </c>
      <c r="J257" s="58">
        <v>5625000</v>
      </c>
      <c r="K257" s="68">
        <v>1499400.223916831</v>
      </c>
      <c r="L257" s="58">
        <v>182585556.991</v>
      </c>
      <c r="M257" s="58">
        <v>1499860.013</v>
      </c>
      <c r="N257" s="51">
        <v>25</v>
      </c>
      <c r="O257" s="51">
        <f t="shared" si="5"/>
        <v>0.16666666666666666</v>
      </c>
      <c r="P257" s="68"/>
      <c r="Q257" s="51"/>
      <c r="R257" s="51"/>
      <c r="S257" s="68"/>
      <c r="T257" s="51"/>
      <c r="U257" s="51"/>
      <c r="V257" s="9" t="s">
        <v>68</v>
      </c>
      <c r="W257" s="9" t="s">
        <v>63</v>
      </c>
      <c r="X257" s="9" t="s">
        <v>307</v>
      </c>
      <c r="Y257" s="9"/>
      <c r="Z257" s="9" t="s">
        <v>299</v>
      </c>
      <c r="AA257" s="9" t="s">
        <v>299</v>
      </c>
      <c r="AB257" s="9" t="s">
        <v>176</v>
      </c>
      <c r="AC257" s="9" t="s">
        <v>279</v>
      </c>
      <c r="AD257" s="8" t="s">
        <v>117</v>
      </c>
      <c r="AE257" s="8"/>
      <c r="AF257" s="8"/>
    </row>
    <row r="258" spans="1:32" ht="38.25">
      <c r="A258" s="16">
        <v>249</v>
      </c>
      <c r="B258" s="10" t="s">
        <v>92</v>
      </c>
      <c r="C258" s="11" t="s">
        <v>188</v>
      </c>
      <c r="D258" s="36" t="s">
        <v>389</v>
      </c>
      <c r="E258" s="11" t="s">
        <v>149</v>
      </c>
      <c r="F258" s="11" t="s">
        <v>968</v>
      </c>
      <c r="G258" s="37" t="s">
        <v>388</v>
      </c>
      <c r="H258" s="37" t="s">
        <v>392</v>
      </c>
      <c r="I258" s="264" t="s">
        <v>201</v>
      </c>
      <c r="J258" s="63">
        <v>22500000</v>
      </c>
      <c r="K258" s="68">
        <v>5997600.895667324</v>
      </c>
      <c r="L258" s="58">
        <v>730342227.965</v>
      </c>
      <c r="M258" s="58">
        <v>5999440.052</v>
      </c>
      <c r="N258" s="51">
        <v>250</v>
      </c>
      <c r="O258" s="51">
        <f t="shared" si="5"/>
        <v>1.6666666666666667</v>
      </c>
      <c r="P258" s="68"/>
      <c r="Q258" s="51"/>
      <c r="R258" s="51"/>
      <c r="S258" s="68"/>
      <c r="T258" s="51"/>
      <c r="U258" s="51"/>
      <c r="V258" s="9" t="s">
        <v>68</v>
      </c>
      <c r="W258" s="9" t="s">
        <v>63</v>
      </c>
      <c r="X258" s="9" t="s">
        <v>307</v>
      </c>
      <c r="Y258" s="9" t="s">
        <v>748</v>
      </c>
      <c r="Z258" s="9" t="s">
        <v>302</v>
      </c>
      <c r="AA258" s="9" t="s">
        <v>300</v>
      </c>
      <c r="AB258" s="9" t="s">
        <v>176</v>
      </c>
      <c r="AC258" s="9" t="s">
        <v>279</v>
      </c>
      <c r="AD258" s="8" t="s">
        <v>117</v>
      </c>
      <c r="AE258" s="8"/>
      <c r="AF258" s="8"/>
    </row>
    <row r="259" spans="1:32" ht="38.25">
      <c r="A259" s="16">
        <v>250</v>
      </c>
      <c r="B259" s="10" t="s">
        <v>92</v>
      </c>
      <c r="C259" s="11" t="s">
        <v>188</v>
      </c>
      <c r="D259" s="22" t="s">
        <v>72</v>
      </c>
      <c r="E259" s="11" t="s">
        <v>182</v>
      </c>
      <c r="F259" s="11" t="s">
        <v>69</v>
      </c>
      <c r="G259" s="37" t="s">
        <v>79</v>
      </c>
      <c r="H259" s="37" t="s">
        <v>830</v>
      </c>
      <c r="I259" s="264" t="s">
        <v>201</v>
      </c>
      <c r="J259" s="12">
        <v>500</v>
      </c>
      <c r="K259" s="68">
        <v>133280019.90371831</v>
      </c>
      <c r="L259" s="58">
        <v>4818164188.88</v>
      </c>
      <c r="M259" s="58">
        <v>39579098.82</v>
      </c>
      <c r="N259" s="51">
        <v>2000</v>
      </c>
      <c r="O259" s="51">
        <f t="shared" si="5"/>
        <v>13.333333333333334</v>
      </c>
      <c r="P259" s="68">
        <v>196654.54</v>
      </c>
      <c r="Q259" s="51"/>
      <c r="R259" s="68">
        <v>196654.54</v>
      </c>
      <c r="S259" s="68">
        <f>U259-T259</f>
        <v>31421061.363</v>
      </c>
      <c r="T259" s="68"/>
      <c r="U259" s="230">
        <v>31421061.363</v>
      </c>
      <c r="V259" s="9" t="s">
        <v>71</v>
      </c>
      <c r="W259" s="9" t="s">
        <v>63</v>
      </c>
      <c r="X259" s="9" t="s">
        <v>307</v>
      </c>
      <c r="Y259" s="9" t="s">
        <v>744</v>
      </c>
      <c r="Z259" s="9" t="s">
        <v>302</v>
      </c>
      <c r="AA259" s="9" t="s">
        <v>300</v>
      </c>
      <c r="AB259" s="9" t="s">
        <v>176</v>
      </c>
      <c r="AC259" s="9" t="s">
        <v>279</v>
      </c>
      <c r="AD259" s="8" t="s">
        <v>117</v>
      </c>
      <c r="AE259" s="8"/>
      <c r="AF259" s="8"/>
    </row>
    <row r="260" spans="1:32" ht="38.25">
      <c r="A260" s="16">
        <v>251</v>
      </c>
      <c r="B260" s="10" t="s">
        <v>92</v>
      </c>
      <c r="C260" s="11" t="s">
        <v>188</v>
      </c>
      <c r="D260" s="36" t="s">
        <v>390</v>
      </c>
      <c r="E260" s="11" t="s">
        <v>317</v>
      </c>
      <c r="F260" s="11" t="s">
        <v>319</v>
      </c>
      <c r="G260" s="37"/>
      <c r="H260" s="37"/>
      <c r="I260" s="264"/>
      <c r="J260" s="63"/>
      <c r="K260" s="68"/>
      <c r="L260" s="58"/>
      <c r="M260" s="58"/>
      <c r="N260" s="51">
        <v>500</v>
      </c>
      <c r="O260" s="51">
        <f t="shared" si="5"/>
        <v>3.3333333333333335</v>
      </c>
      <c r="P260" s="68"/>
      <c r="Q260" s="51"/>
      <c r="R260" s="51"/>
      <c r="S260" s="68"/>
      <c r="T260" s="51"/>
      <c r="U260" s="51"/>
      <c r="V260" s="9" t="s">
        <v>68</v>
      </c>
      <c r="W260" s="9" t="s">
        <v>63</v>
      </c>
      <c r="X260" s="9" t="s">
        <v>307</v>
      </c>
      <c r="Y260" s="9"/>
      <c r="Z260" s="9" t="s">
        <v>302</v>
      </c>
      <c r="AA260" s="9" t="s">
        <v>300</v>
      </c>
      <c r="AB260" s="9"/>
      <c r="AC260" s="9" t="s">
        <v>279</v>
      </c>
      <c r="AD260" s="8" t="s">
        <v>117</v>
      </c>
      <c r="AE260" s="8"/>
      <c r="AF260" s="8"/>
    </row>
    <row r="261" spans="1:32" ht="38.25">
      <c r="A261" s="16">
        <v>252</v>
      </c>
      <c r="B261" s="10" t="s">
        <v>92</v>
      </c>
      <c r="C261" s="11" t="s">
        <v>191</v>
      </c>
      <c r="D261" s="36"/>
      <c r="E261" s="11" t="s">
        <v>559</v>
      </c>
      <c r="F261" s="11" t="s">
        <v>256</v>
      </c>
      <c r="G261" s="37"/>
      <c r="H261" s="37"/>
      <c r="I261" s="61"/>
      <c r="J261" s="63"/>
      <c r="K261" s="63"/>
      <c r="L261" s="63"/>
      <c r="M261" s="63"/>
      <c r="N261" s="51">
        <v>100</v>
      </c>
      <c r="O261" s="51">
        <f t="shared" si="5"/>
        <v>0.6666666666666666</v>
      </c>
      <c r="P261" s="68"/>
      <c r="Q261" s="51"/>
      <c r="R261" s="51"/>
      <c r="S261" s="68"/>
      <c r="T261" s="51"/>
      <c r="U261" s="51"/>
      <c r="V261" s="9" t="s">
        <v>68</v>
      </c>
      <c r="W261" s="9" t="s">
        <v>63</v>
      </c>
      <c r="X261" s="9" t="s">
        <v>307</v>
      </c>
      <c r="Y261" s="9"/>
      <c r="Z261" s="9" t="s">
        <v>299</v>
      </c>
      <c r="AA261" s="9" t="s">
        <v>299</v>
      </c>
      <c r="AB261" s="9" t="s">
        <v>176</v>
      </c>
      <c r="AC261" s="9" t="s">
        <v>279</v>
      </c>
      <c r="AD261" s="8" t="s">
        <v>117</v>
      </c>
      <c r="AE261" s="8"/>
      <c r="AF261" s="8"/>
    </row>
    <row r="262" spans="1:32" ht="38.25">
      <c r="A262" s="16">
        <v>253</v>
      </c>
      <c r="B262" s="10" t="s">
        <v>92</v>
      </c>
      <c r="C262" s="11" t="s">
        <v>191</v>
      </c>
      <c r="D262" s="36" t="s">
        <v>476</v>
      </c>
      <c r="E262" s="11" t="s">
        <v>477</v>
      </c>
      <c r="F262" s="11" t="s">
        <v>212</v>
      </c>
      <c r="G262" s="37" t="s">
        <v>538</v>
      </c>
      <c r="H262" s="37" t="s">
        <v>942</v>
      </c>
      <c r="I262" s="264" t="s">
        <v>201</v>
      </c>
      <c r="J262" s="58">
        <v>216750000</v>
      </c>
      <c r="K262" s="68">
        <v>57776888.62826189</v>
      </c>
      <c r="L262" s="65"/>
      <c r="M262" s="65"/>
      <c r="N262" s="51">
        <v>71.4</v>
      </c>
      <c r="O262" s="51">
        <f t="shared" si="5"/>
        <v>0.47600000000000003</v>
      </c>
      <c r="P262" s="68"/>
      <c r="Q262" s="51"/>
      <c r="R262" s="51"/>
      <c r="S262" s="68"/>
      <c r="T262" s="51"/>
      <c r="U262" s="51"/>
      <c r="V262" s="9" t="s">
        <v>68</v>
      </c>
      <c r="W262" s="9" t="s">
        <v>63</v>
      </c>
      <c r="X262" s="9" t="s">
        <v>307</v>
      </c>
      <c r="Y262" s="9" t="s">
        <v>743</v>
      </c>
      <c r="Z262" s="9" t="s">
        <v>301</v>
      </c>
      <c r="AA262" s="9" t="s">
        <v>301</v>
      </c>
      <c r="AB262" s="9" t="s">
        <v>176</v>
      </c>
      <c r="AC262" s="9" t="s">
        <v>279</v>
      </c>
      <c r="AD262" s="8" t="s">
        <v>117</v>
      </c>
      <c r="AE262" s="8"/>
      <c r="AF262" s="8"/>
    </row>
    <row r="263" spans="1:32" ht="38.25">
      <c r="A263" s="16">
        <v>254</v>
      </c>
      <c r="B263" s="10" t="s">
        <v>92</v>
      </c>
      <c r="C263" s="11" t="s">
        <v>191</v>
      </c>
      <c r="D263" s="36" t="s">
        <v>675</v>
      </c>
      <c r="E263" s="43" t="s">
        <v>930</v>
      </c>
      <c r="F263" s="11" t="s">
        <v>256</v>
      </c>
      <c r="G263" s="138" t="s">
        <v>676</v>
      </c>
      <c r="H263" s="138" t="s">
        <v>540</v>
      </c>
      <c r="I263" s="264" t="s">
        <v>201</v>
      </c>
      <c r="J263" s="68">
        <v>270000000</v>
      </c>
      <c r="K263" s="68">
        <v>71971210.74800788</v>
      </c>
      <c r="L263" s="58">
        <v>8613508889.917</v>
      </c>
      <c r="M263" s="58">
        <v>70756185.588</v>
      </c>
      <c r="N263" s="51">
        <v>1230</v>
      </c>
      <c r="O263" s="51">
        <f t="shared" si="5"/>
        <v>8.2</v>
      </c>
      <c r="P263" s="68"/>
      <c r="Q263" s="51"/>
      <c r="R263" s="51"/>
      <c r="S263" s="68"/>
      <c r="T263" s="51"/>
      <c r="U263" s="51"/>
      <c r="V263" s="9" t="s">
        <v>68</v>
      </c>
      <c r="W263" s="9" t="s">
        <v>63</v>
      </c>
      <c r="X263" s="9" t="s">
        <v>307</v>
      </c>
      <c r="Y263" s="9"/>
      <c r="Z263" s="9" t="s">
        <v>299</v>
      </c>
      <c r="AA263" s="9" t="s">
        <v>299</v>
      </c>
      <c r="AB263" s="9" t="s">
        <v>176</v>
      </c>
      <c r="AC263" s="9" t="s">
        <v>279</v>
      </c>
      <c r="AD263" s="8" t="s">
        <v>117</v>
      </c>
      <c r="AE263" s="8"/>
      <c r="AF263" s="8"/>
    </row>
    <row r="264" spans="1:32" ht="38.25">
      <c r="A264" s="16">
        <v>255</v>
      </c>
      <c r="B264" s="10" t="s">
        <v>92</v>
      </c>
      <c r="C264" s="11" t="s">
        <v>191</v>
      </c>
      <c r="D264" s="36" t="s">
        <v>1069</v>
      </c>
      <c r="E264" s="43" t="s">
        <v>1070</v>
      </c>
      <c r="F264" s="11"/>
      <c r="G264" s="244" t="s">
        <v>1072</v>
      </c>
      <c r="H264" s="244" t="s">
        <v>1071</v>
      </c>
      <c r="I264" s="309" t="s">
        <v>190</v>
      </c>
      <c r="J264" s="230">
        <v>270000000</v>
      </c>
      <c r="K264" s="68"/>
      <c r="L264" s="58"/>
      <c r="M264" s="58"/>
      <c r="N264" s="51"/>
      <c r="O264" s="51"/>
      <c r="P264" s="51"/>
      <c r="Q264" s="51"/>
      <c r="R264" s="51"/>
      <c r="S264" s="51"/>
      <c r="T264" s="51"/>
      <c r="U264" s="51"/>
      <c r="V264" s="9" t="s">
        <v>1073</v>
      </c>
      <c r="W264" s="9" t="s">
        <v>43</v>
      </c>
      <c r="X264" s="9"/>
      <c r="Y264" s="9"/>
      <c r="Z264" s="9"/>
      <c r="AA264" s="9"/>
      <c r="AB264" s="9"/>
      <c r="AC264" s="9" t="s">
        <v>279</v>
      </c>
      <c r="AD264" s="8" t="s">
        <v>117</v>
      </c>
      <c r="AE264" s="8"/>
      <c r="AF264" s="8"/>
    </row>
    <row r="265" spans="1:32" ht="38.25">
      <c r="A265" s="16">
        <v>256</v>
      </c>
      <c r="B265" s="10" t="s">
        <v>92</v>
      </c>
      <c r="C265" s="11" t="s">
        <v>191</v>
      </c>
      <c r="D265" s="394" t="s">
        <v>210</v>
      </c>
      <c r="E265" s="43" t="s">
        <v>1100</v>
      </c>
      <c r="F265" s="11" t="s">
        <v>1101</v>
      </c>
      <c r="G265" s="244" t="s">
        <v>209</v>
      </c>
      <c r="H265" s="244" t="s">
        <v>1102</v>
      </c>
      <c r="I265" s="309" t="s">
        <v>201</v>
      </c>
      <c r="J265" s="68">
        <v>300000000</v>
      </c>
      <c r="K265" s="68"/>
      <c r="L265" s="58"/>
      <c r="M265" s="58"/>
      <c r="N265" s="51"/>
      <c r="O265" s="51"/>
      <c r="P265" s="68">
        <f>R265-Q265</f>
        <v>4700000</v>
      </c>
      <c r="Q265" s="230"/>
      <c r="R265" s="230">
        <v>4700000</v>
      </c>
      <c r="S265" s="68">
        <f>U265-T265</f>
        <v>757404840.952</v>
      </c>
      <c r="T265" s="230"/>
      <c r="U265" s="230">
        <v>757404840.952</v>
      </c>
      <c r="V265" s="9" t="s">
        <v>68</v>
      </c>
      <c r="W265" s="9" t="s">
        <v>63</v>
      </c>
      <c r="X265" s="9"/>
      <c r="Y265" s="9"/>
      <c r="Z265" s="9"/>
      <c r="AA265" s="9"/>
      <c r="AB265" s="9"/>
      <c r="AC265" s="9" t="s">
        <v>279</v>
      </c>
      <c r="AD265" s="8" t="s">
        <v>117</v>
      </c>
      <c r="AE265" s="8"/>
      <c r="AF265" s="8"/>
    </row>
    <row r="266" spans="1:32" s="439" customFormat="1" ht="35.25" customHeight="1">
      <c r="A266" s="16">
        <v>257</v>
      </c>
      <c r="B266" s="10" t="s">
        <v>984</v>
      </c>
      <c r="C266" s="11" t="s">
        <v>191</v>
      </c>
      <c r="D266" s="36"/>
      <c r="E266" s="43" t="s">
        <v>985</v>
      </c>
      <c r="F266" s="11" t="s">
        <v>627</v>
      </c>
      <c r="G266" s="198"/>
      <c r="H266" s="198"/>
      <c r="I266" s="264"/>
      <c r="J266" s="58"/>
      <c r="K266" s="68"/>
      <c r="L266" s="58"/>
      <c r="M266" s="58"/>
      <c r="N266" s="51">
        <v>480000</v>
      </c>
      <c r="O266" s="51">
        <f t="shared" si="5"/>
        <v>3200</v>
      </c>
      <c r="P266" s="68">
        <f>R266-Q266</f>
        <v>108070885.29999998</v>
      </c>
      <c r="Q266" s="230">
        <v>33655492.4</v>
      </c>
      <c r="R266" s="395">
        <v>141726377.7</v>
      </c>
      <c r="S266" s="68">
        <f>U266-T266</f>
        <v>17287735598.274</v>
      </c>
      <c r="T266" s="230">
        <v>5261009744.22</v>
      </c>
      <c r="U266" s="395">
        <v>22548745342.494</v>
      </c>
      <c r="V266" s="9" t="s">
        <v>58</v>
      </c>
      <c r="W266" s="9" t="s">
        <v>43</v>
      </c>
      <c r="X266" s="9" t="s">
        <v>311</v>
      </c>
      <c r="Y266" s="9"/>
      <c r="Z266" s="9"/>
      <c r="AA266" s="9" t="s">
        <v>300</v>
      </c>
      <c r="AB266" s="9"/>
      <c r="AC266" s="10" t="s">
        <v>984</v>
      </c>
      <c r="AD266" s="8" t="s">
        <v>117</v>
      </c>
      <c r="AE266" s="438"/>
      <c r="AF266" s="438"/>
    </row>
    <row r="267" spans="1:32" ht="38.25">
      <c r="A267" s="16">
        <v>258</v>
      </c>
      <c r="B267" s="10" t="s">
        <v>22</v>
      </c>
      <c r="C267" s="11" t="s">
        <v>191</v>
      </c>
      <c r="D267" s="22"/>
      <c r="E267" s="11" t="s">
        <v>23</v>
      </c>
      <c r="F267" s="11" t="s">
        <v>39</v>
      </c>
      <c r="G267" s="37"/>
      <c r="H267" s="37"/>
      <c r="I267" s="9"/>
      <c r="K267" s="12"/>
      <c r="L267" s="12"/>
      <c r="M267" s="12"/>
      <c r="N267" s="51">
        <v>40</v>
      </c>
      <c r="O267" s="51">
        <f t="shared" si="5"/>
        <v>0.26666666666666666</v>
      </c>
      <c r="P267" s="68"/>
      <c r="Q267" s="51"/>
      <c r="R267" s="51"/>
      <c r="S267" s="68"/>
      <c r="T267" s="51"/>
      <c r="U267" s="51"/>
      <c r="V267" s="9" t="s">
        <v>68</v>
      </c>
      <c r="W267" s="9" t="s">
        <v>63</v>
      </c>
      <c r="X267" s="9" t="s">
        <v>307</v>
      </c>
      <c r="Y267" s="9" t="s">
        <v>743</v>
      </c>
      <c r="Z267" s="9" t="s">
        <v>299</v>
      </c>
      <c r="AA267" s="9" t="s">
        <v>300</v>
      </c>
      <c r="AB267" s="9" t="s">
        <v>176</v>
      </c>
      <c r="AC267" s="9" t="s">
        <v>278</v>
      </c>
      <c r="AD267" s="8" t="s">
        <v>117</v>
      </c>
      <c r="AE267" s="8"/>
      <c r="AF267" s="8"/>
    </row>
    <row r="268" spans="1:32" ht="38.25">
      <c r="A268" s="16">
        <v>259</v>
      </c>
      <c r="B268" s="10" t="s">
        <v>22</v>
      </c>
      <c r="C268" s="11" t="s">
        <v>191</v>
      </c>
      <c r="D268" s="22"/>
      <c r="E268" s="11" t="s">
        <v>24</v>
      </c>
      <c r="F268" s="11" t="s">
        <v>39</v>
      </c>
      <c r="G268" s="37"/>
      <c r="H268" s="37"/>
      <c r="I268" s="9"/>
      <c r="K268" s="12"/>
      <c r="L268" s="12"/>
      <c r="M268" s="12"/>
      <c r="N268" s="51">
        <v>30</v>
      </c>
      <c r="O268" s="51">
        <f t="shared" si="5"/>
        <v>0.2</v>
      </c>
      <c r="P268" s="68"/>
      <c r="Q268" s="51"/>
      <c r="R268" s="51"/>
      <c r="S268" s="68"/>
      <c r="T268" s="51"/>
      <c r="U268" s="51"/>
      <c r="V268" s="9" t="s">
        <v>68</v>
      </c>
      <c r="W268" s="9" t="s">
        <v>63</v>
      </c>
      <c r="X268" s="9" t="s">
        <v>307</v>
      </c>
      <c r="Y268" s="9" t="s">
        <v>743</v>
      </c>
      <c r="Z268" s="9" t="s">
        <v>299</v>
      </c>
      <c r="AA268" s="9" t="s">
        <v>300</v>
      </c>
      <c r="AB268" s="9" t="s">
        <v>176</v>
      </c>
      <c r="AC268" s="9" t="s">
        <v>278</v>
      </c>
      <c r="AD268" s="8" t="s">
        <v>117</v>
      </c>
      <c r="AE268" s="8"/>
      <c r="AF268" s="8"/>
    </row>
    <row r="269" spans="1:32" ht="51">
      <c r="A269" s="16">
        <v>260</v>
      </c>
      <c r="B269" s="10" t="s">
        <v>197</v>
      </c>
      <c r="C269" s="11" t="s">
        <v>188</v>
      </c>
      <c r="D269" s="22">
        <v>203029</v>
      </c>
      <c r="E269" s="11" t="s">
        <v>607</v>
      </c>
      <c r="F269" s="11" t="s">
        <v>229</v>
      </c>
      <c r="G269" s="37" t="s">
        <v>99</v>
      </c>
      <c r="H269" s="37" t="s">
        <v>135</v>
      </c>
      <c r="I269" s="9" t="s">
        <v>199</v>
      </c>
      <c r="J269" s="229">
        <v>279</v>
      </c>
      <c r="K269" s="68">
        <v>356255101.534747</v>
      </c>
      <c r="L269" s="58">
        <v>10776476455.717</v>
      </c>
      <c r="M269" s="58">
        <v>88524012.436</v>
      </c>
      <c r="N269" s="51">
        <v>9733.5</v>
      </c>
      <c r="O269" s="51">
        <f t="shared" si="5"/>
        <v>64.89</v>
      </c>
      <c r="P269" s="68">
        <f>R269-Q269</f>
        <v>44072999.951</v>
      </c>
      <c r="Q269" s="68"/>
      <c r="R269" s="68">
        <v>44072999.951</v>
      </c>
      <c r="S269" s="68">
        <f aca="true" t="shared" si="6" ref="S269:S292">U269-T269</f>
        <v>7094724500.287</v>
      </c>
      <c r="T269" s="68"/>
      <c r="U269" s="389">
        <v>7094724500.287</v>
      </c>
      <c r="V269" s="13" t="s">
        <v>94</v>
      </c>
      <c r="W269" s="9" t="s">
        <v>43</v>
      </c>
      <c r="X269" s="9" t="s">
        <v>311</v>
      </c>
      <c r="Y269" s="9" t="s">
        <v>739</v>
      </c>
      <c r="Z269" s="9" t="s">
        <v>301</v>
      </c>
      <c r="AA269" s="9" t="s">
        <v>301</v>
      </c>
      <c r="AB269" s="9" t="s">
        <v>222</v>
      </c>
      <c r="AC269" s="9" t="s">
        <v>279</v>
      </c>
      <c r="AD269" s="8" t="s">
        <v>117</v>
      </c>
      <c r="AE269" s="8"/>
      <c r="AF269" s="8"/>
    </row>
    <row r="270" spans="1:32" ht="38.25">
      <c r="A270" s="16">
        <v>261</v>
      </c>
      <c r="B270" s="10" t="s">
        <v>197</v>
      </c>
      <c r="C270" s="11" t="s">
        <v>188</v>
      </c>
      <c r="D270" s="32" t="s">
        <v>270</v>
      </c>
      <c r="E270" s="11" t="s">
        <v>258</v>
      </c>
      <c r="F270" s="11" t="s">
        <v>256</v>
      </c>
      <c r="G270" s="37" t="s">
        <v>224</v>
      </c>
      <c r="H270" s="37" t="s">
        <v>954</v>
      </c>
      <c r="I270" s="9" t="s">
        <v>199</v>
      </c>
      <c r="J270" s="17">
        <v>283.5</v>
      </c>
      <c r="K270" s="68">
        <v>259849151.11943015</v>
      </c>
      <c r="L270" s="58">
        <v>5806030008.039</v>
      </c>
      <c r="M270" s="58">
        <v>47693981.864</v>
      </c>
      <c r="N270" s="51">
        <v>3904.5</v>
      </c>
      <c r="O270" s="51">
        <f t="shared" si="5"/>
        <v>26.03</v>
      </c>
      <c r="P270" s="68">
        <f>R270-Q270</f>
        <v>18232850.831</v>
      </c>
      <c r="Q270" s="68">
        <v>12961670.43</v>
      </c>
      <c r="R270" s="68">
        <v>31194521.261</v>
      </c>
      <c r="S270" s="68">
        <f t="shared" si="6"/>
        <v>2879877625.3149996</v>
      </c>
      <c r="T270" s="68">
        <v>2033362684.01</v>
      </c>
      <c r="U270" s="68">
        <v>4913240309.325</v>
      </c>
      <c r="V270" s="13" t="s">
        <v>94</v>
      </c>
      <c r="W270" s="9" t="s">
        <v>43</v>
      </c>
      <c r="X270" s="9" t="s">
        <v>311</v>
      </c>
      <c r="Y270" s="9" t="s">
        <v>748</v>
      </c>
      <c r="Z270" s="9" t="s">
        <v>299</v>
      </c>
      <c r="AA270" s="9" t="s">
        <v>299</v>
      </c>
      <c r="AB270" s="9" t="s">
        <v>222</v>
      </c>
      <c r="AC270" s="9" t="s">
        <v>279</v>
      </c>
      <c r="AD270" s="8" t="s">
        <v>117</v>
      </c>
      <c r="AE270" s="8"/>
      <c r="AF270" s="8"/>
    </row>
    <row r="271" spans="1:32" ht="38.25">
      <c r="A271" s="16">
        <v>262</v>
      </c>
      <c r="B271" s="10" t="s">
        <v>932</v>
      </c>
      <c r="C271" s="11" t="s">
        <v>188</v>
      </c>
      <c r="D271" s="32"/>
      <c r="E271" s="43" t="s">
        <v>562</v>
      </c>
      <c r="F271" s="11" t="s">
        <v>256</v>
      </c>
      <c r="G271" s="37"/>
      <c r="H271" s="37"/>
      <c r="I271" s="244"/>
      <c r="J271" s="64"/>
      <c r="K271" s="17"/>
      <c r="L271" s="17"/>
      <c r="M271" s="17"/>
      <c r="N271" s="51">
        <v>400</v>
      </c>
      <c r="O271" s="51">
        <f t="shared" si="5"/>
        <v>2.6666666666666665</v>
      </c>
      <c r="P271" s="68"/>
      <c r="Q271" s="51"/>
      <c r="R271" s="51"/>
      <c r="S271" s="68"/>
      <c r="T271" s="51"/>
      <c r="U271" s="51"/>
      <c r="V271" s="13" t="s">
        <v>68</v>
      </c>
      <c r="W271" s="9" t="s">
        <v>63</v>
      </c>
      <c r="X271" s="9" t="s">
        <v>307</v>
      </c>
      <c r="Y271" s="9"/>
      <c r="Z271" s="9" t="s">
        <v>299</v>
      </c>
      <c r="AA271" s="9" t="s">
        <v>299</v>
      </c>
      <c r="AB271" s="9" t="s">
        <v>222</v>
      </c>
      <c r="AC271" s="9" t="s">
        <v>279</v>
      </c>
      <c r="AD271" s="8" t="s">
        <v>117</v>
      </c>
      <c r="AE271" s="8"/>
      <c r="AF271" s="8"/>
    </row>
    <row r="272" spans="1:32" ht="38.25">
      <c r="A272" s="16">
        <v>263</v>
      </c>
      <c r="B272" s="10" t="s">
        <v>197</v>
      </c>
      <c r="C272" s="11" t="s">
        <v>188</v>
      </c>
      <c r="D272" s="32" t="s">
        <v>329</v>
      </c>
      <c r="E272" s="11" t="s">
        <v>326</v>
      </c>
      <c r="F272" s="11" t="s">
        <v>198</v>
      </c>
      <c r="G272" s="37" t="s">
        <v>327</v>
      </c>
      <c r="H272" s="37" t="s">
        <v>384</v>
      </c>
      <c r="I272" s="9" t="s">
        <v>199</v>
      </c>
      <c r="J272" s="17">
        <v>420.5</v>
      </c>
      <c r="K272" s="68">
        <v>447298071.9269601</v>
      </c>
      <c r="L272" s="58">
        <v>18505949178.871</v>
      </c>
      <c r="M272" s="58">
        <v>152018229.889</v>
      </c>
      <c r="N272" s="51">
        <v>544.5</v>
      </c>
      <c r="O272" s="51">
        <f t="shared" si="5"/>
        <v>3.63</v>
      </c>
      <c r="P272" s="68">
        <f>R272-Q272</f>
        <v>18669816.765</v>
      </c>
      <c r="Q272" s="68"/>
      <c r="R272" s="68">
        <v>18669816.765</v>
      </c>
      <c r="S272" s="68">
        <f t="shared" si="6"/>
        <v>2999803923.305</v>
      </c>
      <c r="T272" s="68"/>
      <c r="U272" s="68">
        <v>2999803923.305</v>
      </c>
      <c r="V272" s="13" t="s">
        <v>94</v>
      </c>
      <c r="W272" s="9" t="s">
        <v>43</v>
      </c>
      <c r="X272" s="9" t="s">
        <v>311</v>
      </c>
      <c r="Y272" s="9"/>
      <c r="Z272" s="9" t="s">
        <v>299</v>
      </c>
      <c r="AA272" s="9" t="s">
        <v>299</v>
      </c>
      <c r="AB272" s="9" t="s">
        <v>222</v>
      </c>
      <c r="AC272" s="9" t="s">
        <v>279</v>
      </c>
      <c r="AD272" s="8" t="s">
        <v>117</v>
      </c>
      <c r="AE272" s="8"/>
      <c r="AF272" s="8"/>
    </row>
    <row r="273" spans="1:32" ht="38.25">
      <c r="A273" s="16">
        <v>264</v>
      </c>
      <c r="B273" s="10" t="s">
        <v>197</v>
      </c>
      <c r="C273" s="11" t="s">
        <v>188</v>
      </c>
      <c r="D273" s="32" t="s">
        <v>354</v>
      </c>
      <c r="E273" s="43" t="s">
        <v>355</v>
      </c>
      <c r="F273" s="11" t="s">
        <v>198</v>
      </c>
      <c r="G273" s="37" t="s">
        <v>356</v>
      </c>
      <c r="H273" s="37" t="s">
        <v>155</v>
      </c>
      <c r="I273" s="9" t="s">
        <v>199</v>
      </c>
      <c r="J273" s="17">
        <v>38.4</v>
      </c>
      <c r="K273" s="68">
        <v>49032960.211233996</v>
      </c>
      <c r="L273" s="58">
        <v>3762072489.2</v>
      </c>
      <c r="M273" s="58">
        <v>30903770.187</v>
      </c>
      <c r="N273" s="51">
        <v>2088</v>
      </c>
      <c r="O273" s="51">
        <f t="shared" si="5"/>
        <v>13.92</v>
      </c>
      <c r="P273" s="68"/>
      <c r="Q273" s="51"/>
      <c r="R273" s="51"/>
      <c r="S273" s="68"/>
      <c r="T273" s="51"/>
      <c r="U273" s="51"/>
      <c r="V273" s="13" t="s">
        <v>94</v>
      </c>
      <c r="W273" s="9" t="s">
        <v>43</v>
      </c>
      <c r="X273" s="9" t="s">
        <v>311</v>
      </c>
      <c r="Y273" s="9"/>
      <c r="Z273" s="9" t="s">
        <v>299</v>
      </c>
      <c r="AA273" s="9" t="s">
        <v>299</v>
      </c>
      <c r="AB273" s="9" t="s">
        <v>222</v>
      </c>
      <c r="AC273" s="9" t="s">
        <v>279</v>
      </c>
      <c r="AD273" s="8" t="s">
        <v>117</v>
      </c>
      <c r="AE273" s="8"/>
      <c r="AF273" s="8"/>
    </row>
    <row r="274" spans="1:32" ht="38.25">
      <c r="A274" s="16">
        <v>265</v>
      </c>
      <c r="B274" s="10" t="s">
        <v>197</v>
      </c>
      <c r="C274" s="11" t="s">
        <v>188</v>
      </c>
      <c r="D274" s="32"/>
      <c r="E274" s="43" t="s">
        <v>146</v>
      </c>
      <c r="F274" s="11" t="s">
        <v>198</v>
      </c>
      <c r="G274" s="37"/>
      <c r="H274" s="37"/>
      <c r="I274" s="9"/>
      <c r="J274" s="17"/>
      <c r="K274" s="17"/>
      <c r="L274" s="17"/>
      <c r="M274" s="17"/>
      <c r="N274" s="51">
        <v>660.8</v>
      </c>
      <c r="O274" s="51">
        <f t="shared" si="5"/>
        <v>4.405333333333333</v>
      </c>
      <c r="P274" s="68"/>
      <c r="Q274" s="51"/>
      <c r="R274" s="51"/>
      <c r="S274" s="68"/>
      <c r="T274" s="51"/>
      <c r="U274" s="51"/>
      <c r="V274" s="13" t="s">
        <v>68</v>
      </c>
      <c r="W274" s="9" t="s">
        <v>63</v>
      </c>
      <c r="X274" s="9" t="s">
        <v>307</v>
      </c>
      <c r="Y274" s="9"/>
      <c r="Z274" s="9" t="s">
        <v>299</v>
      </c>
      <c r="AA274" s="9" t="s">
        <v>299</v>
      </c>
      <c r="AB274" s="9" t="s">
        <v>222</v>
      </c>
      <c r="AC274" s="9" t="s">
        <v>279</v>
      </c>
      <c r="AD274" s="8" t="s">
        <v>117</v>
      </c>
      <c r="AE274" s="8"/>
      <c r="AF274" s="8"/>
    </row>
    <row r="275" spans="1:32" ht="38.25">
      <c r="A275" s="16">
        <v>266</v>
      </c>
      <c r="B275" s="10" t="s">
        <v>202</v>
      </c>
      <c r="C275" s="11" t="s">
        <v>188</v>
      </c>
      <c r="D275" s="22" t="s">
        <v>228</v>
      </c>
      <c r="E275" s="11" t="s">
        <v>101</v>
      </c>
      <c r="F275" s="11" t="s">
        <v>59</v>
      </c>
      <c r="G275" s="37" t="s">
        <v>546</v>
      </c>
      <c r="H275" s="37" t="s">
        <v>171</v>
      </c>
      <c r="I275" s="9" t="s">
        <v>190</v>
      </c>
      <c r="J275" s="12">
        <v>23.1</v>
      </c>
      <c r="K275" s="58">
        <v>23100000</v>
      </c>
      <c r="L275" s="58">
        <v>2020629589.376</v>
      </c>
      <c r="M275" s="58">
        <v>16598583</v>
      </c>
      <c r="N275" s="51">
        <v>360</v>
      </c>
      <c r="O275" s="51">
        <f t="shared" si="5"/>
        <v>2.4</v>
      </c>
      <c r="P275" s="68">
        <f>R275-Q275</f>
        <v>12582</v>
      </c>
      <c r="Q275" s="230">
        <v>224260</v>
      </c>
      <c r="R275" s="230">
        <v>236842</v>
      </c>
      <c r="S275" s="68">
        <f>U275-T275</f>
        <v>1958388.524000004</v>
      </c>
      <c r="T275" s="68">
        <v>35152729.24999999</v>
      </c>
      <c r="U275" s="230">
        <v>37111117.774</v>
      </c>
      <c r="V275" s="9" t="s">
        <v>44</v>
      </c>
      <c r="W275" s="9" t="s">
        <v>63</v>
      </c>
      <c r="X275" s="9" t="s">
        <v>307</v>
      </c>
      <c r="Y275" s="9" t="s">
        <v>748</v>
      </c>
      <c r="Z275" s="9" t="s">
        <v>301</v>
      </c>
      <c r="AA275" s="9" t="s">
        <v>300</v>
      </c>
      <c r="AB275" s="9" t="s">
        <v>222</v>
      </c>
      <c r="AC275" s="9" t="s">
        <v>279</v>
      </c>
      <c r="AD275" s="8" t="s">
        <v>117</v>
      </c>
      <c r="AE275" s="8"/>
      <c r="AF275" s="8"/>
    </row>
    <row r="276" spans="1:32" ht="38.25">
      <c r="A276" s="16">
        <v>267</v>
      </c>
      <c r="B276" s="10" t="s">
        <v>202</v>
      </c>
      <c r="C276" s="11" t="s">
        <v>188</v>
      </c>
      <c r="D276" s="43" t="s">
        <v>1011</v>
      </c>
      <c r="E276" s="43" t="s">
        <v>1012</v>
      </c>
      <c r="F276" s="11"/>
      <c r="G276" s="138" t="s">
        <v>1015</v>
      </c>
      <c r="H276" s="138" t="s">
        <v>672</v>
      </c>
      <c r="I276" s="9" t="s">
        <v>190</v>
      </c>
      <c r="J276" s="230">
        <v>179454711</v>
      </c>
      <c r="K276" s="58"/>
      <c r="L276" s="58"/>
      <c r="M276" s="58"/>
      <c r="N276" s="51"/>
      <c r="O276" s="51"/>
      <c r="P276" s="68">
        <f>R276-Q276</f>
        <v>474172</v>
      </c>
      <c r="Q276" s="68">
        <v>95282</v>
      </c>
      <c r="R276" s="68">
        <v>569454</v>
      </c>
      <c r="S276" s="68">
        <f t="shared" si="6"/>
        <v>76013962.937</v>
      </c>
      <c r="T276" s="68">
        <v>14855607</v>
      </c>
      <c r="U276" s="68">
        <v>90869569.937</v>
      </c>
      <c r="V276" s="9" t="s">
        <v>44</v>
      </c>
      <c r="W276" s="9" t="s">
        <v>63</v>
      </c>
      <c r="X276" s="9"/>
      <c r="Y276" s="9"/>
      <c r="Z276" s="9"/>
      <c r="AA276" s="9"/>
      <c r="AB276" s="9"/>
      <c r="AC276" s="9" t="s">
        <v>279</v>
      </c>
      <c r="AD276" s="8" t="s">
        <v>117</v>
      </c>
      <c r="AE276" s="8"/>
      <c r="AF276" s="8"/>
    </row>
    <row r="277" spans="1:32" ht="38.25">
      <c r="A277" s="16">
        <v>268</v>
      </c>
      <c r="B277" s="10" t="s">
        <v>202</v>
      </c>
      <c r="C277" s="11" t="s">
        <v>188</v>
      </c>
      <c r="D277" s="43" t="s">
        <v>1013</v>
      </c>
      <c r="E277" s="43" t="s">
        <v>1014</v>
      </c>
      <c r="F277" s="11"/>
      <c r="G277" s="138" t="s">
        <v>1015</v>
      </c>
      <c r="H277" s="138" t="s">
        <v>672</v>
      </c>
      <c r="I277" s="9" t="s">
        <v>190</v>
      </c>
      <c r="J277" s="230">
        <v>65957156</v>
      </c>
      <c r="K277" s="58"/>
      <c r="L277" s="58"/>
      <c r="M277" s="58"/>
      <c r="N277" s="51"/>
      <c r="O277" s="51"/>
      <c r="P277" s="68">
        <f>R277-Q277</f>
        <v>1395698.83</v>
      </c>
      <c r="Q277" s="68">
        <v>479397.95</v>
      </c>
      <c r="R277" s="68">
        <v>1875096.78</v>
      </c>
      <c r="S277" s="68">
        <f t="shared" si="6"/>
        <v>222914100.857</v>
      </c>
      <c r="T277" s="68">
        <v>74815748</v>
      </c>
      <c r="U277" s="68">
        <v>297729848.857</v>
      </c>
      <c r="V277" s="9" t="s">
        <v>44</v>
      </c>
      <c r="W277" s="9" t="s">
        <v>63</v>
      </c>
      <c r="X277" s="9"/>
      <c r="Y277" s="9"/>
      <c r="Z277" s="9"/>
      <c r="AA277" s="9"/>
      <c r="AB277" s="9"/>
      <c r="AC277" s="9" t="s">
        <v>279</v>
      </c>
      <c r="AD277" s="8" t="s">
        <v>117</v>
      </c>
      <c r="AE277" s="8"/>
      <c r="AF277" s="8"/>
    </row>
    <row r="278" spans="1:32" ht="38.25">
      <c r="A278" s="16">
        <v>269</v>
      </c>
      <c r="B278" s="10" t="s">
        <v>202</v>
      </c>
      <c r="C278" s="11" t="s">
        <v>188</v>
      </c>
      <c r="D278" s="22"/>
      <c r="E278" s="11" t="s">
        <v>721</v>
      </c>
      <c r="F278" s="11" t="s">
        <v>256</v>
      </c>
      <c r="G278" s="37"/>
      <c r="H278" s="37"/>
      <c r="I278" s="9"/>
      <c r="K278" s="12"/>
      <c r="L278" s="12"/>
      <c r="M278" s="12"/>
      <c r="N278" s="51">
        <v>1687.454</v>
      </c>
      <c r="O278" s="51">
        <f t="shared" si="5"/>
        <v>11.249693333333333</v>
      </c>
      <c r="P278" s="68"/>
      <c r="Q278" s="51"/>
      <c r="R278" s="51"/>
      <c r="S278" s="68"/>
      <c r="T278" s="51"/>
      <c r="U278" s="51"/>
      <c r="V278" s="9" t="s">
        <v>44</v>
      </c>
      <c r="W278" s="9" t="s">
        <v>63</v>
      </c>
      <c r="X278" s="9" t="s">
        <v>307</v>
      </c>
      <c r="Y278" s="9"/>
      <c r="Z278" s="9" t="s">
        <v>299</v>
      </c>
      <c r="AA278" s="9" t="s">
        <v>299</v>
      </c>
      <c r="AB278" s="9" t="s">
        <v>222</v>
      </c>
      <c r="AC278" s="9" t="s">
        <v>279</v>
      </c>
      <c r="AD278" s="8" t="s">
        <v>117</v>
      </c>
      <c r="AE278" s="8"/>
      <c r="AF278" s="8"/>
    </row>
    <row r="279" spans="1:32" ht="38.25">
      <c r="A279" s="16">
        <v>270</v>
      </c>
      <c r="B279" s="10" t="s">
        <v>202</v>
      </c>
      <c r="C279" s="11" t="s">
        <v>188</v>
      </c>
      <c r="D279" s="22"/>
      <c r="E279" s="11" t="s">
        <v>5</v>
      </c>
      <c r="F279" s="11" t="s">
        <v>256</v>
      </c>
      <c r="G279" s="37"/>
      <c r="H279" s="37"/>
      <c r="I279" s="9"/>
      <c r="K279" s="12"/>
      <c r="L279" s="12"/>
      <c r="M279" s="12"/>
      <c r="N279" s="51">
        <v>50</v>
      </c>
      <c r="O279" s="51">
        <f t="shared" si="5"/>
        <v>0.3333333333333333</v>
      </c>
      <c r="P279" s="68"/>
      <c r="Q279" s="51"/>
      <c r="R279" s="51"/>
      <c r="S279" s="68"/>
      <c r="T279" s="51"/>
      <c r="U279" s="51"/>
      <c r="V279" s="9" t="s">
        <v>44</v>
      </c>
      <c r="W279" s="9" t="s">
        <v>63</v>
      </c>
      <c r="X279" s="9" t="s">
        <v>307</v>
      </c>
      <c r="Y279" s="9"/>
      <c r="Z279" s="9" t="s">
        <v>299</v>
      </c>
      <c r="AA279" s="9" t="s">
        <v>299</v>
      </c>
      <c r="AB279" s="9" t="s">
        <v>222</v>
      </c>
      <c r="AC279" s="9" t="s">
        <v>279</v>
      </c>
      <c r="AD279" s="8" t="s">
        <v>117</v>
      </c>
      <c r="AE279" s="8"/>
      <c r="AF279" s="8"/>
    </row>
    <row r="280" spans="1:32" s="90" customFormat="1" ht="38.25">
      <c r="A280" s="16">
        <v>271</v>
      </c>
      <c r="B280" s="10" t="s">
        <v>202</v>
      </c>
      <c r="C280" s="11" t="s">
        <v>188</v>
      </c>
      <c r="D280" s="22" t="s">
        <v>778</v>
      </c>
      <c r="E280" s="43" t="s">
        <v>415</v>
      </c>
      <c r="F280" s="11" t="s">
        <v>319</v>
      </c>
      <c r="G280" s="138" t="s">
        <v>779</v>
      </c>
      <c r="H280" s="138" t="s">
        <v>780</v>
      </c>
      <c r="I280" s="9" t="s">
        <v>190</v>
      </c>
      <c r="J280" s="57">
        <v>7.25</v>
      </c>
      <c r="K280" s="57">
        <v>7.25</v>
      </c>
      <c r="L280" s="64"/>
      <c r="M280" s="64"/>
      <c r="N280" s="51">
        <v>114.457</v>
      </c>
      <c r="O280" s="51">
        <f t="shared" si="5"/>
        <v>0.7630466666666667</v>
      </c>
      <c r="P280" s="68"/>
      <c r="Q280" s="230">
        <v>2438.87</v>
      </c>
      <c r="R280" s="230">
        <v>2438.87</v>
      </c>
      <c r="S280" s="68"/>
      <c r="T280" s="230">
        <v>380690</v>
      </c>
      <c r="U280" s="230">
        <v>380690</v>
      </c>
      <c r="V280" s="9" t="s">
        <v>44</v>
      </c>
      <c r="W280" s="9" t="s">
        <v>63</v>
      </c>
      <c r="X280" s="9" t="s">
        <v>307</v>
      </c>
      <c r="Y280" s="9" t="s">
        <v>747</v>
      </c>
      <c r="Z280" s="9" t="s">
        <v>300</v>
      </c>
      <c r="AA280" s="9" t="s">
        <v>300</v>
      </c>
      <c r="AB280" s="9" t="s">
        <v>222</v>
      </c>
      <c r="AC280" s="9" t="s">
        <v>279</v>
      </c>
      <c r="AD280" s="8" t="s">
        <v>117</v>
      </c>
      <c r="AE280" s="8"/>
      <c r="AF280" s="8"/>
    </row>
    <row r="281" spans="1:32" s="90" customFormat="1" ht="51">
      <c r="A281" s="16">
        <v>272</v>
      </c>
      <c r="B281" s="10" t="s">
        <v>202</v>
      </c>
      <c r="C281" s="11" t="s">
        <v>188</v>
      </c>
      <c r="D281" s="22"/>
      <c r="E281" s="43" t="s">
        <v>570</v>
      </c>
      <c r="F281" s="11" t="s">
        <v>319</v>
      </c>
      <c r="G281" s="37"/>
      <c r="H281" s="37"/>
      <c r="I281" s="9"/>
      <c r="J281" s="64"/>
      <c r="K281" s="64"/>
      <c r="L281" s="64"/>
      <c r="M281" s="64"/>
      <c r="N281" s="51">
        <v>86.007</v>
      </c>
      <c r="O281" s="51">
        <f t="shared" si="5"/>
        <v>0.57338</v>
      </c>
      <c r="P281" s="68"/>
      <c r="Q281" s="51"/>
      <c r="R281" s="51"/>
      <c r="S281" s="68"/>
      <c r="T281" s="51"/>
      <c r="U281" s="51"/>
      <c r="V281" s="9" t="s">
        <v>44</v>
      </c>
      <c r="W281" s="9" t="s">
        <v>63</v>
      </c>
      <c r="X281" s="9" t="s">
        <v>307</v>
      </c>
      <c r="Y281" s="9" t="s">
        <v>741</v>
      </c>
      <c r="Z281" s="9" t="s">
        <v>300</v>
      </c>
      <c r="AA281" s="9" t="s">
        <v>300</v>
      </c>
      <c r="AB281" s="9" t="s">
        <v>222</v>
      </c>
      <c r="AC281" s="9" t="s">
        <v>279</v>
      </c>
      <c r="AD281" s="8" t="s">
        <v>117</v>
      </c>
      <c r="AE281" s="8"/>
      <c r="AF281" s="8"/>
    </row>
    <row r="282" spans="1:32" ht="38.25">
      <c r="A282" s="16">
        <v>273</v>
      </c>
      <c r="B282" s="10" t="s">
        <v>202</v>
      </c>
      <c r="C282" s="11" t="s">
        <v>188</v>
      </c>
      <c r="D282" s="22" t="s">
        <v>216</v>
      </c>
      <c r="E282" s="11" t="s">
        <v>55</v>
      </c>
      <c r="F282" s="11" t="s">
        <v>256</v>
      </c>
      <c r="G282" s="37" t="s">
        <v>220</v>
      </c>
      <c r="H282" s="37" t="s">
        <v>171</v>
      </c>
      <c r="I282" s="9" t="s">
        <v>190</v>
      </c>
      <c r="J282" s="12" t="s">
        <v>175</v>
      </c>
      <c r="K282" s="12" t="s">
        <v>175</v>
      </c>
      <c r="L282" s="12"/>
      <c r="M282" s="12"/>
      <c r="N282" s="51">
        <v>1500</v>
      </c>
      <c r="O282" s="51">
        <f t="shared" si="5"/>
        <v>10</v>
      </c>
      <c r="P282" s="68"/>
      <c r="Q282" s="51"/>
      <c r="R282" s="51"/>
      <c r="S282" s="68"/>
      <c r="T282" s="51"/>
      <c r="U282" s="51"/>
      <c r="V282" s="9" t="s">
        <v>44</v>
      </c>
      <c r="W282" s="9" t="s">
        <v>63</v>
      </c>
      <c r="X282" s="9" t="s">
        <v>307</v>
      </c>
      <c r="Y282" s="9"/>
      <c r="Z282" s="9" t="s">
        <v>299</v>
      </c>
      <c r="AA282" s="9" t="s">
        <v>299</v>
      </c>
      <c r="AB282" s="9" t="s">
        <v>222</v>
      </c>
      <c r="AC282" s="9" t="s">
        <v>279</v>
      </c>
      <c r="AD282" s="8" t="s">
        <v>117</v>
      </c>
      <c r="AE282" s="8"/>
      <c r="AF282" s="8"/>
    </row>
    <row r="283" spans="1:32" s="90" customFormat="1" ht="38.25">
      <c r="A283" s="16">
        <v>274</v>
      </c>
      <c r="B283" s="10" t="s">
        <v>202</v>
      </c>
      <c r="C283" s="11" t="s">
        <v>188</v>
      </c>
      <c r="D283" s="22" t="s">
        <v>216</v>
      </c>
      <c r="E283" s="11" t="s">
        <v>55</v>
      </c>
      <c r="F283" s="11" t="s">
        <v>214</v>
      </c>
      <c r="G283" s="37" t="s">
        <v>220</v>
      </c>
      <c r="H283" s="37" t="s">
        <v>171</v>
      </c>
      <c r="I283" s="9" t="s">
        <v>190</v>
      </c>
      <c r="J283" s="12" t="s">
        <v>175</v>
      </c>
      <c r="K283" s="12" t="s">
        <v>175</v>
      </c>
      <c r="L283" s="12"/>
      <c r="M283" s="12"/>
      <c r="N283" s="51">
        <v>3000</v>
      </c>
      <c r="O283" s="51">
        <f t="shared" si="5"/>
        <v>20</v>
      </c>
      <c r="P283" s="68"/>
      <c r="Q283" s="51"/>
      <c r="R283" s="51"/>
      <c r="S283" s="68"/>
      <c r="T283" s="51"/>
      <c r="U283" s="51"/>
      <c r="V283" s="9" t="s">
        <v>44</v>
      </c>
      <c r="W283" s="9" t="s">
        <v>63</v>
      </c>
      <c r="X283" s="9" t="s">
        <v>307</v>
      </c>
      <c r="Y283" s="9"/>
      <c r="Z283" s="9" t="s">
        <v>299</v>
      </c>
      <c r="AA283" s="9" t="s">
        <v>299</v>
      </c>
      <c r="AB283" s="9" t="s">
        <v>222</v>
      </c>
      <c r="AC283" s="9" t="s">
        <v>279</v>
      </c>
      <c r="AD283" s="8" t="s">
        <v>117</v>
      </c>
      <c r="AE283" s="8"/>
      <c r="AF283" s="8"/>
    </row>
    <row r="284" spans="1:32" s="90" customFormat="1" ht="38.25">
      <c r="A284" s="16">
        <v>275</v>
      </c>
      <c r="B284" s="10" t="s">
        <v>202</v>
      </c>
      <c r="C284" s="11" t="s">
        <v>188</v>
      </c>
      <c r="D284" s="22" t="s">
        <v>1022</v>
      </c>
      <c r="E284" s="11" t="s">
        <v>55</v>
      </c>
      <c r="F284" s="11" t="s">
        <v>1023</v>
      </c>
      <c r="G284" s="37" t="s">
        <v>220</v>
      </c>
      <c r="H284" s="37" t="s">
        <v>171</v>
      </c>
      <c r="I284" s="9" t="s">
        <v>190</v>
      </c>
      <c r="J284" s="12" t="s">
        <v>175</v>
      </c>
      <c r="K284" s="12" t="s">
        <v>175</v>
      </c>
      <c r="L284" s="12"/>
      <c r="M284" s="12"/>
      <c r="N284" s="199" t="s">
        <v>1024</v>
      </c>
      <c r="O284" s="199" t="s">
        <v>1025</v>
      </c>
      <c r="P284" s="68">
        <f>R284-Q284</f>
        <v>1051682.8</v>
      </c>
      <c r="Q284" s="68"/>
      <c r="R284" s="68">
        <v>1051682.8</v>
      </c>
      <c r="S284" s="68">
        <f t="shared" si="6"/>
        <v>167168094.20400003</v>
      </c>
      <c r="T284" s="68"/>
      <c r="U284" s="389">
        <v>167168094.20400003</v>
      </c>
      <c r="V284" s="9" t="s">
        <v>44</v>
      </c>
      <c r="W284" s="9" t="s">
        <v>63</v>
      </c>
      <c r="X284" s="9"/>
      <c r="Y284" s="9"/>
      <c r="Z284" s="9"/>
      <c r="AA284" s="9"/>
      <c r="AB284" s="9"/>
      <c r="AC284" s="9" t="s">
        <v>279</v>
      </c>
      <c r="AD284" s="8" t="s">
        <v>117</v>
      </c>
      <c r="AE284" s="8"/>
      <c r="AF284" s="8"/>
    </row>
    <row r="285" spans="1:32" s="90" customFormat="1" ht="38.25">
      <c r="A285" s="16">
        <v>276</v>
      </c>
      <c r="B285" s="10" t="s">
        <v>202</v>
      </c>
      <c r="C285" s="11" t="s">
        <v>188</v>
      </c>
      <c r="D285" s="13" t="s">
        <v>254</v>
      </c>
      <c r="E285" s="11" t="s">
        <v>34</v>
      </c>
      <c r="F285" s="11" t="s">
        <v>214</v>
      </c>
      <c r="G285" s="37" t="s">
        <v>255</v>
      </c>
      <c r="H285" s="37" t="s">
        <v>171</v>
      </c>
      <c r="I285" s="9" t="s">
        <v>190</v>
      </c>
      <c r="J285" s="46">
        <v>81000000</v>
      </c>
      <c r="K285" s="58">
        <v>81000000</v>
      </c>
      <c r="L285" s="58">
        <v>4716250214.17</v>
      </c>
      <c r="M285" s="58">
        <v>38741920.36</v>
      </c>
      <c r="N285" s="51">
        <v>2358</v>
      </c>
      <c r="O285" s="51">
        <f t="shared" si="5"/>
        <v>15.72</v>
      </c>
      <c r="P285" s="68">
        <f>R285-Q285</f>
        <v>2801498</v>
      </c>
      <c r="Q285" s="68"/>
      <c r="R285" s="68">
        <v>2801498</v>
      </c>
      <c r="S285" s="68">
        <f t="shared" si="6"/>
        <v>449780447.898</v>
      </c>
      <c r="T285" s="68"/>
      <c r="U285" s="68">
        <v>449780447.898</v>
      </c>
      <c r="V285" s="9" t="s">
        <v>44</v>
      </c>
      <c r="W285" s="9" t="s">
        <v>63</v>
      </c>
      <c r="X285" s="9" t="s">
        <v>307</v>
      </c>
      <c r="Y285" s="9"/>
      <c r="Z285" s="9" t="s">
        <v>299</v>
      </c>
      <c r="AA285" s="9" t="s">
        <v>299</v>
      </c>
      <c r="AB285" s="9" t="s">
        <v>222</v>
      </c>
      <c r="AC285" s="9" t="s">
        <v>279</v>
      </c>
      <c r="AD285" s="8" t="s">
        <v>117</v>
      </c>
      <c r="AE285" s="8"/>
      <c r="AF285" s="8"/>
    </row>
    <row r="286" spans="1:32" s="90" customFormat="1" ht="38.25">
      <c r="A286" s="16">
        <v>277</v>
      </c>
      <c r="B286" s="10" t="s">
        <v>202</v>
      </c>
      <c r="C286" s="11" t="s">
        <v>188</v>
      </c>
      <c r="D286" s="22" t="s">
        <v>520</v>
      </c>
      <c r="E286" s="43" t="s">
        <v>521</v>
      </c>
      <c r="F286" s="11" t="s">
        <v>212</v>
      </c>
      <c r="G286" s="37" t="s">
        <v>522</v>
      </c>
      <c r="H286" s="37" t="s">
        <v>143</v>
      </c>
      <c r="I286" s="9" t="s">
        <v>190</v>
      </c>
      <c r="J286" s="57">
        <v>35.62</v>
      </c>
      <c r="K286" s="58">
        <v>35619490</v>
      </c>
      <c r="L286" s="58">
        <v>1439496357.661</v>
      </c>
      <c r="M286" s="58">
        <v>11824829.2</v>
      </c>
      <c r="N286" s="51">
        <v>71.4</v>
      </c>
      <c r="O286" s="51">
        <f t="shared" si="5"/>
        <v>0.47600000000000003</v>
      </c>
      <c r="P286" s="68">
        <f>R286-Q286</f>
        <v>898928</v>
      </c>
      <c r="Q286" s="68"/>
      <c r="R286" s="68">
        <v>898928</v>
      </c>
      <c r="S286" s="68">
        <f t="shared" si="6"/>
        <v>144171267.409</v>
      </c>
      <c r="T286" s="68"/>
      <c r="U286" s="68">
        <v>144171267.409</v>
      </c>
      <c r="V286" s="9" t="s">
        <v>44</v>
      </c>
      <c r="W286" s="9" t="s">
        <v>63</v>
      </c>
      <c r="X286" s="9" t="s">
        <v>307</v>
      </c>
      <c r="Y286" s="9"/>
      <c r="Z286" s="9" t="s">
        <v>301</v>
      </c>
      <c r="AA286" s="9" t="s">
        <v>301</v>
      </c>
      <c r="AB286" s="9" t="s">
        <v>222</v>
      </c>
      <c r="AC286" s="9" t="s">
        <v>279</v>
      </c>
      <c r="AD286" s="8" t="s">
        <v>117</v>
      </c>
      <c r="AE286" s="8"/>
      <c r="AF286" s="8"/>
    </row>
    <row r="287" spans="1:32" s="90" customFormat="1" ht="38.25">
      <c r="A287" s="16">
        <v>278</v>
      </c>
      <c r="B287" s="10" t="s">
        <v>202</v>
      </c>
      <c r="C287" s="11" t="s">
        <v>188</v>
      </c>
      <c r="D287" s="22" t="s">
        <v>677</v>
      </c>
      <c r="E287" s="43" t="s">
        <v>573</v>
      </c>
      <c r="F287" s="11" t="s">
        <v>212</v>
      </c>
      <c r="G287" s="37" t="s">
        <v>584</v>
      </c>
      <c r="H287" s="37" t="s">
        <v>585</v>
      </c>
      <c r="I287" s="9" t="s">
        <v>190</v>
      </c>
      <c r="J287" s="57">
        <v>150</v>
      </c>
      <c r="K287" s="58">
        <v>150000000</v>
      </c>
      <c r="L287" s="58">
        <v>14283075782.26</v>
      </c>
      <c r="M287" s="58">
        <v>117329183</v>
      </c>
      <c r="N287" s="51">
        <v>1078.01</v>
      </c>
      <c r="O287" s="51">
        <f t="shared" si="5"/>
        <v>7.186733333333334</v>
      </c>
      <c r="P287" s="68">
        <f>R287-Q287</f>
        <v>798000</v>
      </c>
      <c r="Q287" s="68"/>
      <c r="R287" s="68">
        <v>798000</v>
      </c>
      <c r="S287" s="68">
        <f t="shared" si="6"/>
        <v>128637681.811</v>
      </c>
      <c r="T287" s="68"/>
      <c r="U287" s="389">
        <v>128637681.811</v>
      </c>
      <c r="V287" s="9" t="s">
        <v>44</v>
      </c>
      <c r="W287" s="9" t="s">
        <v>63</v>
      </c>
      <c r="X287" s="9" t="s">
        <v>307</v>
      </c>
      <c r="Y287" s="9"/>
      <c r="Z287" s="9" t="s">
        <v>301</v>
      </c>
      <c r="AA287" s="9" t="s">
        <v>301</v>
      </c>
      <c r="AB287" s="9" t="s">
        <v>222</v>
      </c>
      <c r="AC287" s="9" t="s">
        <v>279</v>
      </c>
      <c r="AD287" s="8" t="s">
        <v>117</v>
      </c>
      <c r="AE287" s="8"/>
      <c r="AF287" s="8"/>
    </row>
    <row r="288" spans="1:32" ht="38.25">
      <c r="A288" s="16">
        <v>279</v>
      </c>
      <c r="B288" s="10" t="s">
        <v>202</v>
      </c>
      <c r="C288" s="11" t="s">
        <v>188</v>
      </c>
      <c r="D288" s="22" t="s">
        <v>907</v>
      </c>
      <c r="E288" s="11" t="s">
        <v>3</v>
      </c>
      <c r="F288" s="11" t="s">
        <v>256</v>
      </c>
      <c r="G288" s="138" t="s">
        <v>908</v>
      </c>
      <c r="H288" s="138" t="s">
        <v>708</v>
      </c>
      <c r="I288" s="9" t="s">
        <v>190</v>
      </c>
      <c r="J288" s="68">
        <v>40000000</v>
      </c>
      <c r="K288" s="12"/>
      <c r="L288" s="12"/>
      <c r="M288" s="12"/>
      <c r="N288" s="51">
        <v>1506.722</v>
      </c>
      <c r="O288" s="51">
        <f t="shared" si="5"/>
        <v>10.044813333333334</v>
      </c>
      <c r="P288" s="68"/>
      <c r="Q288" s="51"/>
      <c r="R288" s="51"/>
      <c r="S288" s="68"/>
      <c r="T288" s="51"/>
      <c r="U288" s="51"/>
      <c r="V288" s="9" t="s">
        <v>44</v>
      </c>
      <c r="W288" s="9" t="s">
        <v>63</v>
      </c>
      <c r="X288" s="9" t="s">
        <v>307</v>
      </c>
      <c r="Y288" s="9"/>
      <c r="Z288" s="9" t="s">
        <v>299</v>
      </c>
      <c r="AA288" s="9" t="s">
        <v>299</v>
      </c>
      <c r="AB288" s="9" t="s">
        <v>222</v>
      </c>
      <c r="AC288" s="9" t="s">
        <v>279</v>
      </c>
      <c r="AD288" s="8" t="s">
        <v>117</v>
      </c>
      <c r="AE288" s="8"/>
      <c r="AF288" s="8"/>
    </row>
    <row r="289" spans="1:32" s="90" customFormat="1" ht="38.25">
      <c r="A289" s="16">
        <v>280</v>
      </c>
      <c r="B289" s="10" t="s">
        <v>202</v>
      </c>
      <c r="C289" s="11" t="s">
        <v>188</v>
      </c>
      <c r="D289" s="22" t="s">
        <v>51</v>
      </c>
      <c r="E289" s="11" t="s">
        <v>944</v>
      </c>
      <c r="F289" s="11" t="s">
        <v>211</v>
      </c>
      <c r="G289" s="37" t="s">
        <v>35</v>
      </c>
      <c r="H289" s="37" t="s">
        <v>233</v>
      </c>
      <c r="I289" s="9" t="s">
        <v>190</v>
      </c>
      <c r="J289" s="12">
        <v>116.68</v>
      </c>
      <c r="K289" s="12">
        <v>40</v>
      </c>
      <c r="L289" s="12"/>
      <c r="M289" s="12"/>
      <c r="N289" s="51">
        <v>1</v>
      </c>
      <c r="O289" s="51">
        <f t="shared" si="5"/>
        <v>0.006666666666666667</v>
      </c>
      <c r="P289" s="68"/>
      <c r="Q289" s="51"/>
      <c r="R289" s="51"/>
      <c r="S289" s="68"/>
      <c r="T289" s="51"/>
      <c r="U289" s="51"/>
      <c r="V289" s="9" t="s">
        <v>44</v>
      </c>
      <c r="W289" s="9" t="s">
        <v>63</v>
      </c>
      <c r="X289" s="9" t="s">
        <v>307</v>
      </c>
      <c r="Y289" s="9"/>
      <c r="Z289" s="9" t="s">
        <v>300</v>
      </c>
      <c r="AA289" s="9" t="s">
        <v>300</v>
      </c>
      <c r="AB289" s="9" t="s">
        <v>222</v>
      </c>
      <c r="AC289" s="9" t="s">
        <v>279</v>
      </c>
      <c r="AD289" s="8" t="s">
        <v>117</v>
      </c>
      <c r="AE289" s="8"/>
      <c r="AF289" s="8"/>
    </row>
    <row r="290" spans="1:32" s="90" customFormat="1" ht="38.25">
      <c r="A290" s="16">
        <v>281</v>
      </c>
      <c r="B290" s="10" t="s">
        <v>202</v>
      </c>
      <c r="C290" s="11" t="s">
        <v>188</v>
      </c>
      <c r="D290" s="309" t="s">
        <v>733</v>
      </c>
      <c r="E290" s="11" t="s">
        <v>722</v>
      </c>
      <c r="F290" s="11" t="s">
        <v>81</v>
      </c>
      <c r="G290" s="37" t="s">
        <v>734</v>
      </c>
      <c r="H290" s="37" t="s">
        <v>726</v>
      </c>
      <c r="I290" s="9" t="s">
        <v>190</v>
      </c>
      <c r="J290" s="68">
        <v>90000000</v>
      </c>
      <c r="K290" s="58">
        <v>90000000</v>
      </c>
      <c r="L290" s="58">
        <v>3447680216.53</v>
      </c>
      <c r="M290" s="58">
        <v>28321176</v>
      </c>
      <c r="N290" s="51"/>
      <c r="O290" s="51">
        <f t="shared" si="5"/>
        <v>0</v>
      </c>
      <c r="P290" s="68">
        <f>R290-Q290</f>
        <v>3271387</v>
      </c>
      <c r="Q290" s="68"/>
      <c r="R290" s="68">
        <v>3271387</v>
      </c>
      <c r="S290" s="68">
        <f t="shared" si="6"/>
        <v>527183904.346</v>
      </c>
      <c r="T290" s="68"/>
      <c r="U290" s="389">
        <v>527183904.346</v>
      </c>
      <c r="V290" s="9" t="s">
        <v>44</v>
      </c>
      <c r="W290" s="9" t="s">
        <v>43</v>
      </c>
      <c r="X290" s="9" t="s">
        <v>307</v>
      </c>
      <c r="Y290" s="9"/>
      <c r="Z290" s="9" t="s">
        <v>301</v>
      </c>
      <c r="AA290" s="9" t="s">
        <v>301</v>
      </c>
      <c r="AB290" s="9" t="s">
        <v>222</v>
      </c>
      <c r="AC290" s="9" t="s">
        <v>279</v>
      </c>
      <c r="AD290" s="8" t="s">
        <v>117</v>
      </c>
      <c r="AE290" s="8"/>
      <c r="AF290" s="8"/>
    </row>
    <row r="291" spans="1:32" s="90" customFormat="1" ht="38.25">
      <c r="A291" s="16">
        <v>282</v>
      </c>
      <c r="B291" s="10" t="s">
        <v>202</v>
      </c>
      <c r="C291" s="11" t="s">
        <v>188</v>
      </c>
      <c r="D291" s="43" t="s">
        <v>1016</v>
      </c>
      <c r="E291" s="43" t="s">
        <v>1017</v>
      </c>
      <c r="F291" s="43" t="s">
        <v>1021</v>
      </c>
      <c r="G291" s="138" t="s">
        <v>1020</v>
      </c>
      <c r="H291" s="138" t="s">
        <v>672</v>
      </c>
      <c r="I291" s="9" t="s">
        <v>190</v>
      </c>
      <c r="J291" s="230">
        <v>80000000</v>
      </c>
      <c r="K291" s="230">
        <v>80000000</v>
      </c>
      <c r="L291" s="58"/>
      <c r="M291" s="58"/>
      <c r="N291" s="51"/>
      <c r="O291" s="51"/>
      <c r="P291" s="68">
        <f>R291-Q291</f>
        <v>1003225.1600000001</v>
      </c>
      <c r="Q291" s="68">
        <v>1379437.92</v>
      </c>
      <c r="R291" s="68">
        <v>2382663.08</v>
      </c>
      <c r="S291" s="68">
        <f t="shared" si="6"/>
        <v>159592195.95700002</v>
      </c>
      <c r="T291" s="68">
        <v>215478265</v>
      </c>
      <c r="U291" s="68">
        <v>375070460.957</v>
      </c>
      <c r="V291" s="9" t="s">
        <v>44</v>
      </c>
      <c r="W291" s="9" t="s">
        <v>63</v>
      </c>
      <c r="X291" s="9"/>
      <c r="Y291" s="9"/>
      <c r="Z291" s="9"/>
      <c r="AA291" s="9"/>
      <c r="AB291" s="9"/>
      <c r="AC291" s="9" t="s">
        <v>279</v>
      </c>
      <c r="AD291" s="8" t="s">
        <v>117</v>
      </c>
      <c r="AE291" s="8"/>
      <c r="AF291" s="8"/>
    </row>
    <row r="292" spans="1:32" s="90" customFormat="1" ht="38.25">
      <c r="A292" s="16">
        <v>283</v>
      </c>
      <c r="B292" s="10" t="s">
        <v>202</v>
      </c>
      <c r="C292" s="11" t="s">
        <v>188</v>
      </c>
      <c r="D292" s="43" t="s">
        <v>1018</v>
      </c>
      <c r="E292" s="43" t="s">
        <v>1019</v>
      </c>
      <c r="F292" s="43" t="s">
        <v>1021</v>
      </c>
      <c r="G292" s="138" t="s">
        <v>1020</v>
      </c>
      <c r="H292" s="138" t="s">
        <v>672</v>
      </c>
      <c r="I292" s="9" t="s">
        <v>190</v>
      </c>
      <c r="J292" s="230">
        <v>55000000</v>
      </c>
      <c r="K292" s="230">
        <v>55000000</v>
      </c>
      <c r="L292" s="58"/>
      <c r="M292" s="58"/>
      <c r="N292" s="51"/>
      <c r="O292" s="51"/>
      <c r="P292" s="68">
        <f>R292-Q292</f>
        <v>197638.77000000002</v>
      </c>
      <c r="Q292" s="68">
        <v>453425.37</v>
      </c>
      <c r="R292" s="68">
        <v>651064.14</v>
      </c>
      <c r="S292" s="68">
        <f t="shared" si="6"/>
        <v>31594422.705</v>
      </c>
      <c r="T292" s="68">
        <v>70749901</v>
      </c>
      <c r="U292" s="68">
        <v>102344323.705</v>
      </c>
      <c r="V292" s="9" t="s">
        <v>44</v>
      </c>
      <c r="W292" s="9" t="s">
        <v>63</v>
      </c>
      <c r="X292" s="9"/>
      <c r="Y292" s="9"/>
      <c r="Z292" s="9"/>
      <c r="AA292" s="9"/>
      <c r="AB292" s="9"/>
      <c r="AC292" s="9" t="s">
        <v>279</v>
      </c>
      <c r="AD292" s="8" t="s">
        <v>117</v>
      </c>
      <c r="AE292" s="8"/>
      <c r="AF292" s="8"/>
    </row>
    <row r="293" spans="1:32" s="90" customFormat="1" ht="38.25">
      <c r="A293" s="16">
        <v>284</v>
      </c>
      <c r="B293" s="10" t="s">
        <v>202</v>
      </c>
      <c r="C293" s="11" t="s">
        <v>188</v>
      </c>
      <c r="D293" s="309" t="s">
        <v>777</v>
      </c>
      <c r="E293" s="11" t="s">
        <v>568</v>
      </c>
      <c r="F293" s="11" t="s">
        <v>211</v>
      </c>
      <c r="G293" s="37" t="s">
        <v>36</v>
      </c>
      <c r="H293" s="37" t="s">
        <v>306</v>
      </c>
      <c r="I293" s="9" t="s">
        <v>190</v>
      </c>
      <c r="J293" s="12">
        <v>44.8</v>
      </c>
      <c r="K293" s="58">
        <v>81000000</v>
      </c>
      <c r="L293" s="58">
        <v>8154806343.713</v>
      </c>
      <c r="M293" s="58">
        <v>66988146</v>
      </c>
      <c r="N293" s="51">
        <v>500</v>
      </c>
      <c r="O293" s="51">
        <f t="shared" si="5"/>
        <v>3.3333333333333335</v>
      </c>
      <c r="P293" s="68"/>
      <c r="Q293" s="51"/>
      <c r="R293" s="51"/>
      <c r="S293" s="68"/>
      <c r="T293" s="51"/>
      <c r="U293" s="51"/>
      <c r="V293" s="9" t="s">
        <v>44</v>
      </c>
      <c r="W293" s="9" t="s">
        <v>63</v>
      </c>
      <c r="X293" s="9" t="s">
        <v>307</v>
      </c>
      <c r="Y293" s="9" t="s">
        <v>738</v>
      </c>
      <c r="Z293" s="9" t="s">
        <v>300</v>
      </c>
      <c r="AA293" s="9" t="s">
        <v>300</v>
      </c>
      <c r="AB293" s="9" t="s">
        <v>222</v>
      </c>
      <c r="AC293" s="9" t="s">
        <v>279</v>
      </c>
      <c r="AD293" s="8" t="s">
        <v>117</v>
      </c>
      <c r="AE293" s="8"/>
      <c r="AF293" s="8"/>
    </row>
    <row r="294" spans="1:32" s="90" customFormat="1" ht="38.25">
      <c r="A294" s="16">
        <v>285</v>
      </c>
      <c r="B294" s="10" t="s">
        <v>202</v>
      </c>
      <c r="C294" s="11" t="s">
        <v>188</v>
      </c>
      <c r="D294" s="309"/>
      <c r="E294" s="11" t="s">
        <v>927</v>
      </c>
      <c r="F294" s="11" t="s">
        <v>40</v>
      </c>
      <c r="G294" s="37"/>
      <c r="H294" s="37"/>
      <c r="I294" s="9"/>
      <c r="J294" s="12"/>
      <c r="K294" s="12"/>
      <c r="L294" s="12"/>
      <c r="M294" s="12"/>
      <c r="N294" s="51">
        <v>35</v>
      </c>
      <c r="O294" s="51">
        <f t="shared" si="5"/>
        <v>0.23333333333333334</v>
      </c>
      <c r="P294" s="68"/>
      <c r="Q294" s="51"/>
      <c r="R294" s="51"/>
      <c r="S294" s="68"/>
      <c r="T294" s="51"/>
      <c r="U294" s="51"/>
      <c r="V294" s="9" t="s">
        <v>68</v>
      </c>
      <c r="W294" s="9" t="s">
        <v>63</v>
      </c>
      <c r="X294" s="9" t="s">
        <v>307</v>
      </c>
      <c r="Y294" s="9"/>
      <c r="Z294" s="9"/>
      <c r="AA294" s="9" t="s">
        <v>301</v>
      </c>
      <c r="AB294" s="9" t="s">
        <v>222</v>
      </c>
      <c r="AC294" s="9" t="s">
        <v>279</v>
      </c>
      <c r="AD294" s="8" t="s">
        <v>117</v>
      </c>
      <c r="AE294" s="8"/>
      <c r="AF294" s="8"/>
    </row>
    <row r="295" spans="1:32" s="90" customFormat="1" ht="42.75" customHeight="1">
      <c r="A295" s="16">
        <v>286</v>
      </c>
      <c r="B295" s="10" t="s">
        <v>1095</v>
      </c>
      <c r="C295" s="11" t="s">
        <v>188</v>
      </c>
      <c r="D295" s="309" t="s">
        <v>1096</v>
      </c>
      <c r="E295" s="394" t="s">
        <v>1097</v>
      </c>
      <c r="F295" s="394" t="s">
        <v>1098</v>
      </c>
      <c r="G295" s="37"/>
      <c r="H295" s="37"/>
      <c r="I295" s="9"/>
      <c r="J295" s="12"/>
      <c r="K295" s="12"/>
      <c r="L295" s="12"/>
      <c r="M295" s="12"/>
      <c r="N295" s="51"/>
      <c r="O295" s="51"/>
      <c r="P295" s="68"/>
      <c r="Q295" s="230">
        <v>268484.123</v>
      </c>
      <c r="R295" s="230">
        <v>268484.123</v>
      </c>
      <c r="S295" s="68"/>
      <c r="T295" s="230">
        <v>42118459.957</v>
      </c>
      <c r="U295" s="230">
        <v>42118459.957</v>
      </c>
      <c r="V295" s="9" t="s">
        <v>1063</v>
      </c>
      <c r="W295" s="9" t="s">
        <v>63</v>
      </c>
      <c r="X295" s="9"/>
      <c r="Y295" s="9"/>
      <c r="Z295" s="9"/>
      <c r="AA295" s="9"/>
      <c r="AB295" s="9"/>
      <c r="AC295" s="9" t="s">
        <v>278</v>
      </c>
      <c r="AD295" s="8" t="s">
        <v>117</v>
      </c>
      <c r="AE295" s="8"/>
      <c r="AF295" s="8"/>
    </row>
    <row r="296" spans="1:32" s="6" customFormat="1" ht="12.75">
      <c r="A296" s="506" t="s">
        <v>1076</v>
      </c>
      <c r="B296" s="506"/>
      <c r="C296" s="506"/>
      <c r="D296" s="506"/>
      <c r="E296" s="506"/>
      <c r="F296" s="506"/>
      <c r="G296" s="99"/>
      <c r="H296" s="99"/>
      <c r="I296" s="13"/>
      <c r="J296" s="12"/>
      <c r="K296" s="12"/>
      <c r="L296" s="12"/>
      <c r="M296" s="12"/>
      <c r="N296" s="101"/>
      <c r="O296" s="101"/>
      <c r="P296" s="101"/>
      <c r="Q296" s="101"/>
      <c r="R296" s="101"/>
      <c r="S296" s="101"/>
      <c r="T296" s="101"/>
      <c r="U296" s="101"/>
      <c r="V296" s="8"/>
      <c r="W296" s="8"/>
      <c r="X296" s="8"/>
      <c r="Y296" s="8"/>
      <c r="Z296" s="8"/>
      <c r="AA296" s="8"/>
      <c r="AB296" s="8"/>
      <c r="AC296" s="8"/>
      <c r="AD296" s="100"/>
      <c r="AE296" s="100"/>
      <c r="AF296" s="100"/>
    </row>
    <row r="297" spans="1:32" s="6" customFormat="1" ht="12.75">
      <c r="A297" s="16"/>
      <c r="B297" s="100"/>
      <c r="C297" s="396"/>
      <c r="D297" s="13"/>
      <c r="E297" s="8"/>
      <c r="F297" s="8"/>
      <c r="G297" s="99"/>
      <c r="H297" s="99"/>
      <c r="I297" s="13"/>
      <c r="J297" s="12"/>
      <c r="K297" s="12"/>
      <c r="L297" s="12"/>
      <c r="M297" s="12"/>
      <c r="N297" s="397">
        <f>N296/150</f>
        <v>0</v>
      </c>
      <c r="O297" s="397"/>
      <c r="P297" s="397"/>
      <c r="Q297" s="397"/>
      <c r="R297" s="397"/>
      <c r="S297" s="397"/>
      <c r="T297" s="397"/>
      <c r="U297" s="397"/>
      <c r="V297" s="8"/>
      <c r="W297" s="8"/>
      <c r="X297" s="8"/>
      <c r="Y297" s="8"/>
      <c r="Z297" s="8"/>
      <c r="AA297" s="8"/>
      <c r="AB297" s="8"/>
      <c r="AC297" s="8"/>
      <c r="AD297" s="100"/>
      <c r="AE297" s="100"/>
      <c r="AF297" s="100"/>
    </row>
    <row r="298" spans="1:30" s="6" customFormat="1" ht="12.75">
      <c r="A298" s="18"/>
      <c r="C298" s="3"/>
      <c r="D298" s="2"/>
      <c r="E298" s="1"/>
      <c r="F298" s="1"/>
      <c r="G298" s="4"/>
      <c r="H298" s="4"/>
      <c r="I298" s="2"/>
      <c r="J298" s="192"/>
      <c r="K298" s="5"/>
      <c r="L298" s="5"/>
      <c r="M298" s="5"/>
      <c r="N298" s="53"/>
      <c r="O298" s="53"/>
      <c r="P298" s="53"/>
      <c r="Q298" s="53"/>
      <c r="R298" s="53"/>
      <c r="S298" s="53"/>
      <c r="T298" s="53"/>
      <c r="U298" s="53"/>
      <c r="V298" s="1"/>
      <c r="W298" s="1"/>
      <c r="X298" s="1"/>
      <c r="Y298" s="1"/>
      <c r="Z298" s="1"/>
      <c r="AA298" s="1"/>
      <c r="AB298" s="1"/>
      <c r="AC298" s="1"/>
      <c r="AD298" s="142"/>
    </row>
    <row r="299" spans="1:29" s="6" customFormat="1" ht="12.75">
      <c r="A299" s="18"/>
      <c r="C299" s="3"/>
      <c r="D299" s="2"/>
      <c r="E299" s="1"/>
      <c r="F299" s="1"/>
      <c r="G299" s="4"/>
      <c r="H299" s="4"/>
      <c r="I299" s="2"/>
      <c r="J299" s="12"/>
      <c r="K299" s="5"/>
      <c r="L299" s="5"/>
      <c r="M299" s="5"/>
      <c r="N299" s="53"/>
      <c r="O299" s="53"/>
      <c r="P299" s="53"/>
      <c r="Q299" s="53"/>
      <c r="R299" s="53"/>
      <c r="S299" s="53"/>
      <c r="T299" s="53"/>
      <c r="U299" s="53"/>
      <c r="V299" s="1"/>
      <c r="W299" s="1"/>
      <c r="X299" s="1"/>
      <c r="Y299" s="1"/>
      <c r="Z299" s="1"/>
      <c r="AA299" s="1"/>
      <c r="AB299" s="1"/>
      <c r="AC299" s="1"/>
    </row>
    <row r="300" spans="1:29" s="6" customFormat="1" ht="12.75">
      <c r="A300" s="18"/>
      <c r="C300" s="3"/>
      <c r="D300" s="2"/>
      <c r="E300" s="1"/>
      <c r="F300" s="1"/>
      <c r="G300" s="4"/>
      <c r="H300" s="4"/>
      <c r="I300" s="2"/>
      <c r="J300" s="12"/>
      <c r="K300" s="5"/>
      <c r="L300" s="5"/>
      <c r="M300" s="5"/>
      <c r="N300" s="53"/>
      <c r="O300" s="53"/>
      <c r="P300" s="53"/>
      <c r="Q300" s="53"/>
      <c r="R300" s="53"/>
      <c r="S300" s="53"/>
      <c r="T300" s="53"/>
      <c r="U300" s="53"/>
      <c r="V300" s="1"/>
      <c r="W300" s="1"/>
      <c r="X300" s="1"/>
      <c r="Y300" s="1"/>
      <c r="Z300" s="1"/>
      <c r="AA300" s="1"/>
      <c r="AB300" s="1"/>
      <c r="AC300" s="1"/>
    </row>
    <row r="301" spans="1:29" s="6" customFormat="1" ht="12.75">
      <c r="A301" s="18"/>
      <c r="C301" s="3"/>
      <c r="D301" s="2"/>
      <c r="E301" s="1"/>
      <c r="F301" s="1"/>
      <c r="G301" s="4"/>
      <c r="H301" s="4"/>
      <c r="I301" s="2"/>
      <c r="J301" s="12"/>
      <c r="K301" s="5"/>
      <c r="L301" s="5"/>
      <c r="M301" s="5"/>
      <c r="N301" s="53"/>
      <c r="O301" s="53"/>
      <c r="P301" s="53"/>
      <c r="Q301" s="53"/>
      <c r="R301" s="53"/>
      <c r="S301" s="53"/>
      <c r="T301" s="53"/>
      <c r="U301" s="53"/>
      <c r="V301" s="1"/>
      <c r="W301" s="1"/>
      <c r="X301" s="1"/>
      <c r="Y301" s="1"/>
      <c r="Z301" s="1"/>
      <c r="AA301" s="1"/>
      <c r="AB301" s="1"/>
      <c r="AC301" s="1"/>
    </row>
    <row r="302" spans="1:29" s="6" customFormat="1" ht="12.75">
      <c r="A302" s="18"/>
      <c r="C302" s="3"/>
      <c r="D302" s="2"/>
      <c r="E302" s="1"/>
      <c r="F302" s="1"/>
      <c r="G302" s="4"/>
      <c r="H302" s="4"/>
      <c r="I302" s="2"/>
      <c r="J302" s="12"/>
      <c r="K302" s="5"/>
      <c r="L302" s="5"/>
      <c r="M302" s="5"/>
      <c r="N302" s="53"/>
      <c r="O302" s="53"/>
      <c r="P302" s="53"/>
      <c r="Q302" s="53"/>
      <c r="R302" s="53"/>
      <c r="S302" s="53"/>
      <c r="T302" s="53"/>
      <c r="U302" s="53"/>
      <c r="V302" s="1"/>
      <c r="W302" s="1"/>
      <c r="X302" s="1"/>
      <c r="Y302" s="1"/>
      <c r="Z302" s="1"/>
      <c r="AA302" s="1"/>
      <c r="AB302" s="1"/>
      <c r="AC302" s="1"/>
    </row>
    <row r="303" spans="1:29" s="6" customFormat="1" ht="12.75">
      <c r="A303" s="18"/>
      <c r="C303" s="3"/>
      <c r="D303" s="2"/>
      <c r="E303" s="1"/>
      <c r="F303" s="1"/>
      <c r="G303" s="4"/>
      <c r="H303" s="4"/>
      <c r="I303" s="2"/>
      <c r="J303" s="12"/>
      <c r="K303" s="5"/>
      <c r="L303" s="5"/>
      <c r="M303" s="5"/>
      <c r="N303" s="53"/>
      <c r="O303" s="53"/>
      <c r="P303" s="53"/>
      <c r="Q303" s="53"/>
      <c r="R303" s="53"/>
      <c r="S303" s="53"/>
      <c r="T303" s="53"/>
      <c r="U303" s="53"/>
      <c r="V303" s="1"/>
      <c r="W303" s="1"/>
      <c r="X303" s="1"/>
      <c r="Y303" s="1"/>
      <c r="Z303" s="1"/>
      <c r="AA303" s="1"/>
      <c r="AB303" s="1"/>
      <c r="AC303" s="1"/>
    </row>
    <row r="304" spans="1:29" s="6" customFormat="1" ht="12.75">
      <c r="A304" s="18"/>
      <c r="C304" s="3"/>
      <c r="D304" s="2"/>
      <c r="E304" s="1"/>
      <c r="F304" s="1"/>
      <c r="G304" s="4"/>
      <c r="H304" s="4"/>
      <c r="I304" s="2"/>
      <c r="J304" s="12"/>
      <c r="K304" s="5"/>
      <c r="L304" s="5"/>
      <c r="M304" s="5"/>
      <c r="N304" s="53"/>
      <c r="O304" s="53"/>
      <c r="P304" s="53"/>
      <c r="Q304" s="53"/>
      <c r="R304" s="53"/>
      <c r="S304" s="53"/>
      <c r="T304" s="53"/>
      <c r="U304" s="53"/>
      <c r="V304" s="1"/>
      <c r="W304" s="1"/>
      <c r="X304" s="1"/>
      <c r="Y304" s="1"/>
      <c r="Z304" s="1"/>
      <c r="AA304" s="1"/>
      <c r="AB304" s="1"/>
      <c r="AC304" s="1"/>
    </row>
    <row r="305" spans="1:29" s="6" customFormat="1" ht="12.75">
      <c r="A305" s="18"/>
      <c r="C305" s="3"/>
      <c r="D305" s="2"/>
      <c r="E305" s="1"/>
      <c r="F305" s="1"/>
      <c r="G305" s="4"/>
      <c r="H305" s="4"/>
      <c r="I305" s="2"/>
      <c r="J305" s="12"/>
      <c r="K305" s="5"/>
      <c r="L305" s="5"/>
      <c r="M305" s="5"/>
      <c r="N305" s="53"/>
      <c r="O305" s="53"/>
      <c r="P305" s="53"/>
      <c r="Q305" s="53"/>
      <c r="R305" s="53"/>
      <c r="S305" s="53"/>
      <c r="T305" s="53"/>
      <c r="U305" s="53"/>
      <c r="V305" s="1"/>
      <c r="W305" s="1"/>
      <c r="X305" s="1"/>
      <c r="Y305" s="1"/>
      <c r="Z305" s="1"/>
      <c r="AA305" s="1"/>
      <c r="AB305" s="1"/>
      <c r="AC305" s="1"/>
    </row>
    <row r="306" spans="1:29" s="6" customFormat="1" ht="12.75">
      <c r="A306" s="18"/>
      <c r="C306" s="3"/>
      <c r="D306" s="2"/>
      <c r="E306" s="1"/>
      <c r="F306" s="1"/>
      <c r="G306" s="4"/>
      <c r="H306" s="4"/>
      <c r="I306" s="2"/>
      <c r="J306" s="12"/>
      <c r="K306" s="5"/>
      <c r="L306" s="5"/>
      <c r="M306" s="5"/>
      <c r="N306" s="53"/>
      <c r="O306" s="53"/>
      <c r="P306" s="53"/>
      <c r="Q306" s="53"/>
      <c r="R306" s="53"/>
      <c r="S306" s="53"/>
      <c r="T306" s="53"/>
      <c r="U306" s="53"/>
      <c r="V306" s="1"/>
      <c r="W306" s="1"/>
      <c r="X306" s="1"/>
      <c r="Y306" s="1"/>
      <c r="Z306" s="1"/>
      <c r="AA306" s="1"/>
      <c r="AB306" s="1"/>
      <c r="AC306" s="1"/>
    </row>
    <row r="307" spans="1:29" s="6" customFormat="1" ht="12.75">
      <c r="A307" s="18"/>
      <c r="C307" s="3"/>
      <c r="D307" s="2"/>
      <c r="E307" s="1"/>
      <c r="F307" s="1"/>
      <c r="G307" s="4"/>
      <c r="H307" s="4"/>
      <c r="I307" s="2"/>
      <c r="J307" s="12"/>
      <c r="K307" s="5"/>
      <c r="L307" s="5"/>
      <c r="M307" s="5"/>
      <c r="N307" s="53"/>
      <c r="O307" s="53"/>
      <c r="P307" s="53"/>
      <c r="Q307" s="53"/>
      <c r="R307" s="53"/>
      <c r="S307" s="53"/>
      <c r="T307" s="53"/>
      <c r="U307" s="53"/>
      <c r="V307" s="1"/>
      <c r="W307" s="1"/>
      <c r="X307" s="1"/>
      <c r="Y307" s="1"/>
      <c r="Z307" s="1"/>
      <c r="AA307" s="1"/>
      <c r="AB307" s="1"/>
      <c r="AC307" s="1"/>
    </row>
    <row r="308" spans="1:29" s="6" customFormat="1" ht="12.75">
      <c r="A308" s="18"/>
      <c r="C308" s="3"/>
      <c r="D308" s="2"/>
      <c r="E308" s="1"/>
      <c r="F308" s="1"/>
      <c r="G308" s="4"/>
      <c r="H308" s="4"/>
      <c r="I308" s="2"/>
      <c r="J308" s="12"/>
      <c r="K308" s="5"/>
      <c r="L308" s="5"/>
      <c r="M308" s="5"/>
      <c r="N308" s="53"/>
      <c r="O308" s="53"/>
      <c r="P308" s="53"/>
      <c r="Q308" s="53"/>
      <c r="R308" s="53"/>
      <c r="S308" s="53"/>
      <c r="T308" s="53"/>
      <c r="U308" s="53"/>
      <c r="V308" s="1"/>
      <c r="W308" s="1"/>
      <c r="X308" s="1"/>
      <c r="Y308" s="1"/>
      <c r="Z308" s="1"/>
      <c r="AA308" s="1"/>
      <c r="AB308" s="1"/>
      <c r="AC308" s="1"/>
    </row>
    <row r="309" spans="1:29" s="6" customFormat="1" ht="12.75">
      <c r="A309" s="18"/>
      <c r="C309" s="3"/>
      <c r="D309" s="2"/>
      <c r="E309" s="1"/>
      <c r="F309" s="1"/>
      <c r="G309" s="4"/>
      <c r="H309" s="4"/>
      <c r="I309" s="2"/>
      <c r="J309" s="12"/>
      <c r="K309" s="5"/>
      <c r="L309" s="5"/>
      <c r="M309" s="5"/>
      <c r="N309" s="53"/>
      <c r="O309" s="53"/>
      <c r="P309" s="53"/>
      <c r="Q309" s="53"/>
      <c r="R309" s="53"/>
      <c r="S309" s="53"/>
      <c r="T309" s="53"/>
      <c r="U309" s="53"/>
      <c r="V309" s="1"/>
      <c r="W309" s="1"/>
      <c r="X309" s="1"/>
      <c r="Y309" s="1"/>
      <c r="Z309" s="1"/>
      <c r="AA309" s="1"/>
      <c r="AB309" s="1"/>
      <c r="AC309" s="1"/>
    </row>
    <row r="310" spans="1:29" s="6" customFormat="1" ht="12.75">
      <c r="A310" s="18"/>
      <c r="C310" s="3"/>
      <c r="D310" s="2"/>
      <c r="E310" s="1"/>
      <c r="F310" s="1"/>
      <c r="G310" s="4"/>
      <c r="H310" s="4"/>
      <c r="I310" s="2"/>
      <c r="J310" s="12"/>
      <c r="K310" s="5"/>
      <c r="L310" s="5"/>
      <c r="M310" s="5"/>
      <c r="N310" s="53"/>
      <c r="O310" s="53"/>
      <c r="P310" s="53"/>
      <c r="Q310" s="53"/>
      <c r="R310" s="53"/>
      <c r="S310" s="53"/>
      <c r="T310" s="53"/>
      <c r="U310" s="53"/>
      <c r="V310" s="1"/>
      <c r="W310" s="1"/>
      <c r="X310" s="1"/>
      <c r="Y310" s="1"/>
      <c r="Z310" s="1"/>
      <c r="AA310" s="1"/>
      <c r="AB310" s="1"/>
      <c r="AC310" s="1"/>
    </row>
  </sheetData>
  <sheetProtection/>
  <autoFilter ref="B9:B297"/>
  <mergeCells count="32">
    <mergeCell ref="A1:AE1"/>
    <mergeCell ref="A2:AE2"/>
    <mergeCell ref="A3:A7"/>
    <mergeCell ref="B3:B7"/>
    <mergeCell ref="C3:C7"/>
    <mergeCell ref="D3:D7"/>
    <mergeCell ref="E3:E7"/>
    <mergeCell ref="AF3:AF6"/>
    <mergeCell ref="N6:N7"/>
    <mergeCell ref="O6:O7"/>
    <mergeCell ref="P6:R6"/>
    <mergeCell ref="S6:U6"/>
    <mergeCell ref="P3:U5"/>
    <mergeCell ref="Y3:Y6"/>
    <mergeCell ref="Z3:Z6"/>
    <mergeCell ref="N3:O5"/>
    <mergeCell ref="AD3:AD7"/>
    <mergeCell ref="A296:F296"/>
    <mergeCell ref="AB3:AB6"/>
    <mergeCell ref="H3:H7"/>
    <mergeCell ref="I3:I7"/>
    <mergeCell ref="J3:J7"/>
    <mergeCell ref="K3:K7"/>
    <mergeCell ref="F3:F7"/>
    <mergeCell ref="G3:G7"/>
    <mergeCell ref="L3:M5"/>
    <mergeCell ref="AC3:AC6"/>
    <mergeCell ref="AE3:AE6"/>
    <mergeCell ref="W3:W7"/>
    <mergeCell ref="X3:X7"/>
    <mergeCell ref="AA3:AA6"/>
    <mergeCell ref="V3:V7"/>
  </mergeCells>
  <printOptions gridLines="1" horizontalCentered="1"/>
  <pageMargins left="0" right="0" top="0" bottom="0" header="0" footer="0"/>
  <pageSetup fitToHeight="0" horizontalDpi="600" verticalDpi="600" orientation="landscape" paperSize="9" scale="50" r:id="rId3"/>
  <rowBreaks count="2" manualBreakCount="2">
    <brk id="242" max="30" man="1"/>
    <brk id="266" max="3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view="pageBreakPreview" zoomScale="60" zoomScalePageLayoutView="0" workbookViewId="0" topLeftCell="A24">
      <selection activeCell="Q33" sqref="Q33"/>
    </sheetView>
  </sheetViews>
  <sheetFormatPr defaultColWidth="9.00390625" defaultRowHeight="12.75"/>
  <cols>
    <col min="1" max="1" width="9.625" style="0" customWidth="1"/>
    <col min="2" max="2" width="11.625" style="0" customWidth="1"/>
    <col min="3" max="3" width="27.375" style="0" customWidth="1"/>
    <col min="4" max="4" width="19.125" style="0" customWidth="1"/>
    <col min="5" max="7" width="19.125" style="0" bestFit="1" customWidth="1"/>
    <col min="8" max="8" width="19.125" style="0" customWidth="1"/>
    <col min="9" max="11" width="19.125" style="0" bestFit="1" customWidth="1"/>
    <col min="12" max="12" width="25.375" style="0" customWidth="1"/>
    <col min="13" max="13" width="19.125" style="0" bestFit="1" customWidth="1"/>
    <col min="14" max="14" width="18.125" style="0" bestFit="1" customWidth="1"/>
    <col min="15" max="15" width="22.25390625" style="0" customWidth="1"/>
    <col min="16" max="16" width="24.25390625" style="0" bestFit="1" customWidth="1"/>
    <col min="17" max="17" width="18.375" style="0" bestFit="1" customWidth="1"/>
    <col min="18" max="136" width="17.125" style="0" bestFit="1" customWidth="1"/>
    <col min="137" max="137" width="11.875" style="0" bestFit="1" customWidth="1"/>
  </cols>
  <sheetData>
    <row r="1" spans="1:15" ht="47.25" customHeight="1">
      <c r="A1" s="585" t="s">
        <v>1037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5.75">
      <c r="A2" s="587" t="s">
        <v>983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ht="29.25" customHeight="1">
      <c r="A3" s="588" t="s">
        <v>200</v>
      </c>
      <c r="B3" s="588" t="s">
        <v>1033</v>
      </c>
      <c r="C3" s="589" t="s">
        <v>62</v>
      </c>
      <c r="D3" s="590" t="s">
        <v>188</v>
      </c>
      <c r="E3" s="590"/>
      <c r="F3" s="590"/>
      <c r="G3" s="590"/>
      <c r="H3" s="590" t="s">
        <v>191</v>
      </c>
      <c r="I3" s="590"/>
      <c r="J3" s="590"/>
      <c r="K3" s="590"/>
      <c r="L3" s="590" t="s">
        <v>1031</v>
      </c>
      <c r="M3" s="590"/>
      <c r="N3" s="590"/>
      <c r="O3" s="590"/>
    </row>
    <row r="4" spans="1:15" ht="98.25" customHeight="1">
      <c r="A4" s="588"/>
      <c r="B4" s="588"/>
      <c r="C4" s="589"/>
      <c r="D4" s="378" t="s">
        <v>1038</v>
      </c>
      <c r="E4" s="379" t="s">
        <v>1130</v>
      </c>
      <c r="F4" s="379" t="s">
        <v>1131</v>
      </c>
      <c r="G4" s="379" t="s">
        <v>1132</v>
      </c>
      <c r="H4" s="378" t="s">
        <v>1038</v>
      </c>
      <c r="I4" s="379" t="s">
        <v>1130</v>
      </c>
      <c r="J4" s="379" t="s">
        <v>1131</v>
      </c>
      <c r="K4" s="379" t="s">
        <v>1132</v>
      </c>
      <c r="L4" s="378" t="s">
        <v>1038</v>
      </c>
      <c r="M4" s="379" t="s">
        <v>1130</v>
      </c>
      <c r="N4" s="379" t="s">
        <v>1131</v>
      </c>
      <c r="O4" s="379" t="s">
        <v>1132</v>
      </c>
    </row>
    <row r="5" spans="1:15" ht="12" hidden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12" hidden="1">
      <c r="A6" s="380"/>
      <c r="B6" s="451"/>
      <c r="C6" s="452"/>
      <c r="D6" s="453" t="s">
        <v>183</v>
      </c>
      <c r="E6" s="454" t="s">
        <v>1114</v>
      </c>
      <c r="F6" s="452"/>
      <c r="G6" s="452"/>
      <c r="H6" s="452"/>
      <c r="I6" s="452"/>
      <c r="J6" s="452"/>
      <c r="K6" s="452"/>
      <c r="L6" s="452"/>
      <c r="M6" s="452"/>
      <c r="N6" s="452"/>
      <c r="O6" s="455"/>
    </row>
    <row r="7" spans="1:15" ht="12" hidden="1">
      <c r="A7" s="380"/>
      <c r="B7" s="456"/>
      <c r="C7" s="444"/>
      <c r="D7" s="440" t="s">
        <v>188</v>
      </c>
      <c r="E7" s="441"/>
      <c r="F7" s="441"/>
      <c r="G7" s="441"/>
      <c r="H7" s="440" t="s">
        <v>191</v>
      </c>
      <c r="I7" s="441"/>
      <c r="J7" s="441"/>
      <c r="K7" s="441"/>
      <c r="L7" s="440" t="s">
        <v>1116</v>
      </c>
      <c r="M7" s="440" t="s">
        <v>1117</v>
      </c>
      <c r="N7" s="440" t="s">
        <v>1119</v>
      </c>
      <c r="O7" s="457" t="s">
        <v>1121</v>
      </c>
    </row>
    <row r="8" spans="1:15" ht="12" hidden="1">
      <c r="A8" s="380"/>
      <c r="B8" s="458" t="s">
        <v>61</v>
      </c>
      <c r="C8" s="442" t="s">
        <v>62</v>
      </c>
      <c r="D8" s="440" t="s">
        <v>1115</v>
      </c>
      <c r="E8" s="445" t="s">
        <v>1118</v>
      </c>
      <c r="F8" s="445" t="s">
        <v>1120</v>
      </c>
      <c r="G8" s="445" t="s">
        <v>1099</v>
      </c>
      <c r="H8" s="440" t="s">
        <v>1115</v>
      </c>
      <c r="I8" s="445" t="s">
        <v>1118</v>
      </c>
      <c r="J8" s="445" t="s">
        <v>1120</v>
      </c>
      <c r="K8" s="445" t="s">
        <v>1099</v>
      </c>
      <c r="L8" s="443"/>
      <c r="M8" s="443"/>
      <c r="N8" s="443"/>
      <c r="O8" s="459"/>
    </row>
    <row r="9" spans="1:15" ht="15.75" hidden="1">
      <c r="A9" s="380"/>
      <c r="B9" s="460" t="s">
        <v>43</v>
      </c>
      <c r="C9" s="440" t="s">
        <v>94</v>
      </c>
      <c r="D9" s="446">
        <v>125.29666666666667</v>
      </c>
      <c r="E9" s="447">
        <v>80975667.54699999</v>
      </c>
      <c r="F9" s="447">
        <v>12961670.43</v>
      </c>
      <c r="G9" s="447">
        <v>93937337.977</v>
      </c>
      <c r="H9" s="446">
        <v>3846.384933333333</v>
      </c>
      <c r="I9" s="447">
        <v>827357677.4760001</v>
      </c>
      <c r="J9" s="447">
        <v>214267586</v>
      </c>
      <c r="K9" s="479">
        <v>1041625263.4760001</v>
      </c>
      <c r="L9" s="446">
        <v>3971.6815999999994</v>
      </c>
      <c r="M9" s="446">
        <v>908333345.023</v>
      </c>
      <c r="N9" s="446">
        <v>227229256.43</v>
      </c>
      <c r="O9" s="461">
        <v>1135562601.453</v>
      </c>
    </row>
    <row r="10" spans="1:15" ht="15.75" hidden="1">
      <c r="A10" s="380"/>
      <c r="B10" s="456"/>
      <c r="C10" s="448" t="s">
        <v>42</v>
      </c>
      <c r="D10" s="449"/>
      <c r="E10" s="462"/>
      <c r="F10" s="462"/>
      <c r="G10" s="462"/>
      <c r="H10" s="449">
        <v>3000</v>
      </c>
      <c r="I10" s="462"/>
      <c r="J10" s="462"/>
      <c r="K10" s="480"/>
      <c r="L10" s="449">
        <v>3000</v>
      </c>
      <c r="M10" s="449"/>
      <c r="N10" s="449"/>
      <c r="O10" s="463"/>
    </row>
    <row r="11" spans="1:15" ht="15.75" hidden="1">
      <c r="A11" s="380"/>
      <c r="B11" s="456"/>
      <c r="C11" s="448" t="s">
        <v>1073</v>
      </c>
      <c r="D11" s="449"/>
      <c r="E11" s="462"/>
      <c r="F11" s="462"/>
      <c r="G11" s="462"/>
      <c r="H11" s="449"/>
      <c r="I11" s="462"/>
      <c r="J11" s="462"/>
      <c r="K11" s="480"/>
      <c r="L11" s="449"/>
      <c r="M11" s="449"/>
      <c r="N11" s="449"/>
      <c r="O11" s="463"/>
    </row>
    <row r="12" spans="1:15" ht="15.75" hidden="1">
      <c r="A12" s="380"/>
      <c r="B12" s="456"/>
      <c r="C12" s="448" t="s">
        <v>44</v>
      </c>
      <c r="D12" s="449">
        <v>0</v>
      </c>
      <c r="E12" s="462">
        <v>3271387</v>
      </c>
      <c r="F12" s="462"/>
      <c r="G12" s="462">
        <v>3271387</v>
      </c>
      <c r="H12" s="449"/>
      <c r="I12" s="462"/>
      <c r="J12" s="462"/>
      <c r="K12" s="480"/>
      <c r="L12" s="449">
        <v>0</v>
      </c>
      <c r="M12" s="449">
        <v>3271387</v>
      </c>
      <c r="N12" s="449"/>
      <c r="O12" s="463">
        <v>3271387</v>
      </c>
    </row>
    <row r="13" spans="1:15" ht="15.75" hidden="1">
      <c r="A13" s="380"/>
      <c r="B13" s="456"/>
      <c r="C13" s="448" t="s">
        <v>58</v>
      </c>
      <c r="D13" s="449"/>
      <c r="E13" s="462"/>
      <c r="F13" s="462"/>
      <c r="G13" s="462"/>
      <c r="H13" s="482">
        <v>4300</v>
      </c>
      <c r="I13" s="480">
        <v>393276978.6</v>
      </c>
      <c r="J13" s="480">
        <v>52131812.45999999</v>
      </c>
      <c r="K13" s="480">
        <v>445408791.06</v>
      </c>
      <c r="L13" s="449">
        <v>4300</v>
      </c>
      <c r="M13" s="482">
        <v>393276978.6</v>
      </c>
      <c r="N13" s="482">
        <v>52131812.45999999</v>
      </c>
      <c r="O13" s="483">
        <v>445408791.06</v>
      </c>
    </row>
    <row r="14" spans="1:15" ht="15.75" hidden="1">
      <c r="A14" s="380"/>
      <c r="B14" s="456"/>
      <c r="C14" s="448" t="s">
        <v>320</v>
      </c>
      <c r="D14" s="449"/>
      <c r="E14" s="462"/>
      <c r="F14" s="462"/>
      <c r="G14" s="462"/>
      <c r="H14" s="482">
        <v>60</v>
      </c>
      <c r="I14" s="480">
        <v>6032152.006</v>
      </c>
      <c r="J14" s="480"/>
      <c r="K14" s="480">
        <v>6032152.006</v>
      </c>
      <c r="L14" s="449">
        <v>60</v>
      </c>
      <c r="M14" s="449">
        <v>6032152.006</v>
      </c>
      <c r="N14" s="449"/>
      <c r="O14" s="463">
        <v>6032152.006</v>
      </c>
    </row>
    <row r="15" spans="1:15" ht="15.75" hidden="1">
      <c r="A15" s="380"/>
      <c r="B15" s="460" t="s">
        <v>1035</v>
      </c>
      <c r="C15" s="441"/>
      <c r="D15" s="446">
        <v>125.29666666666667</v>
      </c>
      <c r="E15" s="447">
        <v>84247054.54699999</v>
      </c>
      <c r="F15" s="447">
        <v>12961670.43</v>
      </c>
      <c r="G15" s="447">
        <v>97208724.977</v>
      </c>
      <c r="H15" s="446">
        <v>11206.384933333333</v>
      </c>
      <c r="I15" s="479">
        <v>1226666808.0820003</v>
      </c>
      <c r="J15" s="479">
        <v>266399398.45999998</v>
      </c>
      <c r="K15" s="479">
        <v>1493066206.542</v>
      </c>
      <c r="L15" s="446">
        <v>11331.6816</v>
      </c>
      <c r="M15" s="446">
        <v>1310913862.6290002</v>
      </c>
      <c r="N15" s="446">
        <v>279361068.89</v>
      </c>
      <c r="O15" s="461">
        <v>1590274931.519</v>
      </c>
    </row>
    <row r="16" spans="1:15" ht="15.75" hidden="1">
      <c r="A16" s="380"/>
      <c r="B16" s="460" t="s">
        <v>63</v>
      </c>
      <c r="C16" s="440" t="s">
        <v>1063</v>
      </c>
      <c r="D16" s="446"/>
      <c r="E16" s="447">
        <v>1240773.84</v>
      </c>
      <c r="F16" s="447">
        <v>268484.123</v>
      </c>
      <c r="G16" s="447">
        <v>1509257.963</v>
      </c>
      <c r="H16" s="446"/>
      <c r="I16" s="447"/>
      <c r="J16" s="447"/>
      <c r="K16" s="479"/>
      <c r="L16" s="446"/>
      <c r="M16" s="446">
        <v>1240773.84</v>
      </c>
      <c r="N16" s="446">
        <v>268484.123</v>
      </c>
      <c r="O16" s="461">
        <v>1509257.963</v>
      </c>
    </row>
    <row r="17" spans="1:15" ht="15.75" hidden="1">
      <c r="A17" s="380"/>
      <c r="B17" s="456"/>
      <c r="C17" s="448" t="s">
        <v>71</v>
      </c>
      <c r="D17" s="449">
        <v>13.333333333333334</v>
      </c>
      <c r="E17" s="462">
        <v>263925.673</v>
      </c>
      <c r="F17" s="462"/>
      <c r="G17" s="462">
        <v>263925.673</v>
      </c>
      <c r="H17" s="449">
        <v>3.3333333333333335</v>
      </c>
      <c r="I17" s="462">
        <v>-9914.918</v>
      </c>
      <c r="J17" s="462"/>
      <c r="K17" s="480">
        <v>-9914.918</v>
      </c>
      <c r="L17" s="449">
        <v>16.666666666666668</v>
      </c>
      <c r="M17" s="449">
        <v>254010.755</v>
      </c>
      <c r="N17" s="449"/>
      <c r="O17" s="463">
        <v>254010.755</v>
      </c>
    </row>
    <row r="18" spans="1:15" ht="15.75" hidden="1">
      <c r="A18" s="380"/>
      <c r="B18" s="456"/>
      <c r="C18" s="448" t="s">
        <v>474</v>
      </c>
      <c r="D18" s="449"/>
      <c r="E18" s="462"/>
      <c r="F18" s="462"/>
      <c r="G18" s="462"/>
      <c r="H18" s="449">
        <v>0.0547</v>
      </c>
      <c r="I18" s="462"/>
      <c r="J18" s="462"/>
      <c r="K18" s="480"/>
      <c r="L18" s="449">
        <v>0.0547</v>
      </c>
      <c r="M18" s="449"/>
      <c r="N18" s="449"/>
      <c r="O18" s="463"/>
    </row>
    <row r="19" spans="1:15" ht="15.75" hidden="1">
      <c r="A19" s="380"/>
      <c r="B19" s="456"/>
      <c r="C19" s="448" t="s">
        <v>44</v>
      </c>
      <c r="D19" s="449">
        <v>82.08699999999999</v>
      </c>
      <c r="E19" s="462">
        <v>8633425.559999999</v>
      </c>
      <c r="F19" s="462">
        <v>2634242.11</v>
      </c>
      <c r="G19" s="462">
        <v>11267667.670000002</v>
      </c>
      <c r="H19" s="449"/>
      <c r="I19" s="462"/>
      <c r="J19" s="462"/>
      <c r="K19" s="480"/>
      <c r="L19" s="449">
        <v>82.08699999999999</v>
      </c>
      <c r="M19" s="449">
        <v>8633425.559999999</v>
      </c>
      <c r="N19" s="449">
        <v>2634242.11</v>
      </c>
      <c r="O19" s="463">
        <v>11267667.670000002</v>
      </c>
    </row>
    <row r="20" spans="1:15" ht="15.75" hidden="1">
      <c r="A20" s="380"/>
      <c r="B20" s="456"/>
      <c r="C20" s="448" t="s">
        <v>68</v>
      </c>
      <c r="D20" s="449">
        <v>94.55317333333333</v>
      </c>
      <c r="E20" s="462">
        <v>38072337.666999996</v>
      </c>
      <c r="F20" s="462">
        <v>1697414.277</v>
      </c>
      <c r="G20" s="462">
        <v>39769751.944</v>
      </c>
      <c r="H20" s="449">
        <v>1432.750773333333</v>
      </c>
      <c r="I20" s="462">
        <v>267982321.869</v>
      </c>
      <c r="J20" s="462">
        <v>164054897.43400002</v>
      </c>
      <c r="K20" s="480">
        <v>432039715.90500003</v>
      </c>
      <c r="L20" s="449">
        <v>1527.3039466666662</v>
      </c>
      <c r="M20" s="449">
        <v>306054659.536</v>
      </c>
      <c r="N20" s="449">
        <v>165752311.71100003</v>
      </c>
      <c r="O20" s="463">
        <v>471809467.84900004</v>
      </c>
    </row>
    <row r="21" spans="1:15" ht="15.75" hidden="1">
      <c r="A21" s="380"/>
      <c r="B21" s="460" t="s">
        <v>1034</v>
      </c>
      <c r="C21" s="441"/>
      <c r="D21" s="446">
        <v>189.97350666666665</v>
      </c>
      <c r="E21" s="447">
        <v>48210462.739999995</v>
      </c>
      <c r="F21" s="447">
        <v>4600140.51</v>
      </c>
      <c r="G21" s="447">
        <v>52810603.25</v>
      </c>
      <c r="H21" s="446">
        <v>1436.1388066666664</v>
      </c>
      <c r="I21" s="447">
        <v>267972406.95099998</v>
      </c>
      <c r="J21" s="447">
        <v>164054897.43400002</v>
      </c>
      <c r="K21" s="479">
        <v>432029800.98700005</v>
      </c>
      <c r="L21" s="446">
        <v>1626.1123133333328</v>
      </c>
      <c r="M21" s="446">
        <v>316182869.691</v>
      </c>
      <c r="N21" s="446">
        <v>168655037.94400004</v>
      </c>
      <c r="O21" s="461">
        <v>484840404.23700005</v>
      </c>
    </row>
    <row r="22" spans="1:15" ht="15.75" hidden="1">
      <c r="A22" s="380"/>
      <c r="B22" s="464" t="s">
        <v>678</v>
      </c>
      <c r="C22" s="465"/>
      <c r="D22" s="476">
        <v>315.27017333333333</v>
      </c>
      <c r="E22" s="477">
        <v>132457517.28699999</v>
      </c>
      <c r="F22" s="477">
        <v>17561810.939999998</v>
      </c>
      <c r="G22" s="477">
        <v>150019328.227</v>
      </c>
      <c r="H22" s="476">
        <v>12642.52374</v>
      </c>
      <c r="I22" s="477">
        <v>1494639215.0330002</v>
      </c>
      <c r="J22" s="477">
        <v>430454295.894</v>
      </c>
      <c r="K22" s="481">
        <v>1925096007.529</v>
      </c>
      <c r="L22" s="476">
        <v>12957.793913333333</v>
      </c>
      <c r="M22" s="476">
        <v>1627096732.3200002</v>
      </c>
      <c r="N22" s="476">
        <v>448016106.83400005</v>
      </c>
      <c r="O22" s="478">
        <v>2075115335.7560003</v>
      </c>
    </row>
    <row r="23" spans="1:15" ht="12" hidden="1">
      <c r="A23" s="380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</row>
    <row r="24" spans="1:15" ht="30" customHeight="1">
      <c r="A24" s="581" t="s">
        <v>117</v>
      </c>
      <c r="B24" s="582" t="s">
        <v>43</v>
      </c>
      <c r="C24" s="381" t="s">
        <v>94</v>
      </c>
      <c r="D24" s="382">
        <v>125.29666666666667</v>
      </c>
      <c r="E24" s="383">
        <v>80975667.54699999</v>
      </c>
      <c r="F24" s="383">
        <v>12961670.43</v>
      </c>
      <c r="G24" s="383">
        <v>93937337.977</v>
      </c>
      <c r="H24" s="382">
        <v>3846.384933333333</v>
      </c>
      <c r="I24" s="383">
        <v>827357677.4760001</v>
      </c>
      <c r="J24" s="383">
        <v>214267586</v>
      </c>
      <c r="K24" s="383">
        <v>1041625263.4760001</v>
      </c>
      <c r="L24" s="382">
        <v>3971.6815999999994</v>
      </c>
      <c r="M24" s="383">
        <v>908333345.023</v>
      </c>
      <c r="N24" s="383">
        <v>227229256.43</v>
      </c>
      <c r="O24" s="383">
        <v>1135562601.453</v>
      </c>
    </row>
    <row r="25" spans="1:15" ht="30" customHeight="1">
      <c r="A25" s="581"/>
      <c r="B25" s="582"/>
      <c r="C25" s="381" t="s">
        <v>42</v>
      </c>
      <c r="D25" s="382"/>
      <c r="E25" s="383"/>
      <c r="F25" s="383"/>
      <c r="G25" s="383"/>
      <c r="H25" s="382">
        <v>3000</v>
      </c>
      <c r="I25" s="383"/>
      <c r="J25" s="383"/>
      <c r="K25" s="383"/>
      <c r="L25" s="382">
        <v>3000</v>
      </c>
      <c r="M25" s="383"/>
      <c r="N25" s="383"/>
      <c r="O25" s="383"/>
    </row>
    <row r="26" spans="1:15" ht="30" customHeight="1">
      <c r="A26" s="581"/>
      <c r="B26" s="582"/>
      <c r="C26" s="381" t="s">
        <v>1073</v>
      </c>
      <c r="D26" s="382"/>
      <c r="E26" s="383"/>
      <c r="F26" s="383"/>
      <c r="G26" s="383"/>
      <c r="H26" s="382"/>
      <c r="I26" s="383"/>
      <c r="J26" s="383"/>
      <c r="K26" s="383"/>
      <c r="L26" s="382"/>
      <c r="M26" s="383"/>
      <c r="N26" s="383"/>
      <c r="O26" s="383"/>
    </row>
    <row r="27" spans="1:15" ht="30" customHeight="1">
      <c r="A27" s="581"/>
      <c r="B27" s="582"/>
      <c r="C27" s="381" t="s">
        <v>44</v>
      </c>
      <c r="D27" s="382">
        <v>0</v>
      </c>
      <c r="E27" s="383">
        <v>3271387</v>
      </c>
      <c r="F27" s="383"/>
      <c r="G27" s="383">
        <v>3271387</v>
      </c>
      <c r="H27" s="382"/>
      <c r="I27" s="383"/>
      <c r="J27" s="383"/>
      <c r="K27" s="383"/>
      <c r="L27" s="382">
        <v>0</v>
      </c>
      <c r="M27" s="383">
        <v>3271387</v>
      </c>
      <c r="N27" s="383"/>
      <c r="O27" s="383">
        <v>3271387</v>
      </c>
    </row>
    <row r="28" spans="1:15" ht="30" customHeight="1">
      <c r="A28" s="581"/>
      <c r="B28" s="582"/>
      <c r="C28" s="381" t="s">
        <v>58</v>
      </c>
      <c r="D28" s="382"/>
      <c r="E28" s="383"/>
      <c r="F28" s="383"/>
      <c r="G28" s="383"/>
      <c r="H28" s="382">
        <v>4300</v>
      </c>
      <c r="I28" s="475">
        <v>393276978.6</v>
      </c>
      <c r="J28" s="475">
        <v>52131812.45999999</v>
      </c>
      <c r="K28" s="475">
        <v>445408791.06</v>
      </c>
      <c r="L28" s="382">
        <v>4300</v>
      </c>
      <c r="M28" s="383">
        <v>393276978.6</v>
      </c>
      <c r="N28" s="383">
        <v>52131812.45999999</v>
      </c>
      <c r="O28" s="383">
        <v>445408791.06</v>
      </c>
    </row>
    <row r="29" spans="1:15" ht="30" customHeight="1">
      <c r="A29" s="581"/>
      <c r="B29" s="582"/>
      <c r="C29" s="381" t="s">
        <v>320</v>
      </c>
      <c r="D29" s="382"/>
      <c r="E29" s="383"/>
      <c r="F29" s="383"/>
      <c r="G29" s="383"/>
      <c r="H29" s="382">
        <v>60</v>
      </c>
      <c r="I29" s="383">
        <v>6032152.006</v>
      </c>
      <c r="J29" s="383"/>
      <c r="K29" s="383">
        <v>6032152.006</v>
      </c>
      <c r="L29" s="382">
        <v>60</v>
      </c>
      <c r="M29" s="383">
        <v>6032152.006</v>
      </c>
      <c r="N29" s="383"/>
      <c r="O29" s="383">
        <v>6032152.006</v>
      </c>
    </row>
    <row r="30" spans="1:17" s="376" customFormat="1" ht="30" customHeight="1">
      <c r="A30" s="581"/>
      <c r="B30" s="583" t="s">
        <v>1035</v>
      </c>
      <c r="C30" s="583"/>
      <c r="D30" s="384">
        <v>125.29666666666667</v>
      </c>
      <c r="E30" s="385">
        <v>84247054.54699999</v>
      </c>
      <c r="F30" s="385">
        <v>12961670.43</v>
      </c>
      <c r="G30" s="385">
        <v>97208724.977</v>
      </c>
      <c r="H30" s="384">
        <v>11206.384933333333</v>
      </c>
      <c r="I30" s="385">
        <v>1226666808.082</v>
      </c>
      <c r="J30" s="385">
        <v>266399398.46</v>
      </c>
      <c r="K30" s="385">
        <v>1493066206.5420003</v>
      </c>
      <c r="L30" s="384">
        <v>11331.6816</v>
      </c>
      <c r="M30" s="385">
        <v>1310913862.629</v>
      </c>
      <c r="N30" s="385">
        <v>279361068.89</v>
      </c>
      <c r="O30" s="385">
        <v>1590274931.519</v>
      </c>
      <c r="P30" s="385"/>
      <c r="Q30" s="385"/>
    </row>
    <row r="31" spans="1:15" ht="30" customHeight="1">
      <c r="A31" s="581"/>
      <c r="B31" s="582" t="s">
        <v>63</v>
      </c>
      <c r="C31" s="381" t="s">
        <v>1063</v>
      </c>
      <c r="D31" s="382"/>
      <c r="E31" s="383">
        <v>1240773.84</v>
      </c>
      <c r="F31" s="383">
        <v>268484.123</v>
      </c>
      <c r="G31" s="383">
        <v>1509257.963</v>
      </c>
      <c r="H31" s="382"/>
      <c r="I31" s="383"/>
      <c r="J31" s="383"/>
      <c r="K31" s="383"/>
      <c r="L31" s="382"/>
      <c r="M31" s="383">
        <v>1240773.84</v>
      </c>
      <c r="N31" s="383">
        <v>268484.123</v>
      </c>
      <c r="O31" s="383">
        <v>1509257.963</v>
      </c>
    </row>
    <row r="32" spans="1:15" ht="30" customHeight="1">
      <c r="A32" s="581"/>
      <c r="B32" s="582"/>
      <c r="C32" s="381" t="s">
        <v>71</v>
      </c>
      <c r="D32" s="382">
        <v>13.333333333333334</v>
      </c>
      <c r="E32" s="383">
        <v>263925.673</v>
      </c>
      <c r="F32" s="383"/>
      <c r="G32" s="383">
        <v>263925.673</v>
      </c>
      <c r="H32" s="382">
        <v>3.3333333333333335</v>
      </c>
      <c r="I32" s="383">
        <v>-9914.918</v>
      </c>
      <c r="J32" s="383"/>
      <c r="K32" s="383">
        <v>-9914.918</v>
      </c>
      <c r="L32" s="382">
        <v>16.666666666666668</v>
      </c>
      <c r="M32" s="383">
        <v>254010.755</v>
      </c>
      <c r="N32" s="383"/>
      <c r="O32" s="383">
        <v>254010.755</v>
      </c>
    </row>
    <row r="33" spans="1:15" ht="30" customHeight="1">
      <c r="A33" s="581"/>
      <c r="B33" s="582"/>
      <c r="C33" s="381" t="s">
        <v>474</v>
      </c>
      <c r="D33" s="382"/>
      <c r="E33" s="383"/>
      <c r="F33" s="383"/>
      <c r="G33" s="383"/>
      <c r="H33" s="382">
        <v>0.0547</v>
      </c>
      <c r="I33" s="383"/>
      <c r="J33" s="383"/>
      <c r="K33" s="383"/>
      <c r="L33" s="382">
        <v>0.0547</v>
      </c>
      <c r="M33" s="383"/>
      <c r="N33" s="383"/>
      <c r="O33" s="383"/>
    </row>
    <row r="34" spans="1:15" ht="30" customHeight="1">
      <c r="A34" s="581"/>
      <c r="B34" s="582"/>
      <c r="C34" s="381" t="s">
        <v>44</v>
      </c>
      <c r="D34" s="382">
        <v>82.08699999999999</v>
      </c>
      <c r="E34" s="383">
        <v>8633425.559999999</v>
      </c>
      <c r="F34" s="383">
        <v>2634242.11</v>
      </c>
      <c r="G34" s="383">
        <v>11267667.670000002</v>
      </c>
      <c r="H34" s="382"/>
      <c r="I34" s="383"/>
      <c r="J34" s="383"/>
      <c r="K34" s="383"/>
      <c r="L34" s="382">
        <v>82.08699999999999</v>
      </c>
      <c r="M34" s="383">
        <v>8633425.559999999</v>
      </c>
      <c r="N34" s="383">
        <v>2634242.11</v>
      </c>
      <c r="O34" s="383">
        <v>11267667.670000002</v>
      </c>
    </row>
    <row r="35" spans="1:15" ht="30" customHeight="1">
      <c r="A35" s="581"/>
      <c r="B35" s="582"/>
      <c r="C35" s="381" t="s">
        <v>68</v>
      </c>
      <c r="D35" s="382">
        <v>94.55317333333333</v>
      </c>
      <c r="E35" s="383">
        <v>38072337.666999996</v>
      </c>
      <c r="F35" s="383">
        <v>1697414.277</v>
      </c>
      <c r="G35" s="383">
        <v>39769751.944</v>
      </c>
      <c r="H35" s="382">
        <v>1432.750773333333</v>
      </c>
      <c r="I35" s="383">
        <v>267982321.869</v>
      </c>
      <c r="J35" s="383">
        <v>164054897.43400002</v>
      </c>
      <c r="K35" s="383">
        <v>432039715.90500003</v>
      </c>
      <c r="L35" s="382">
        <v>1527.3039466666662</v>
      </c>
      <c r="M35" s="383">
        <v>306054659.536</v>
      </c>
      <c r="N35" s="383">
        <v>165752311.71100003</v>
      </c>
      <c r="O35" s="383">
        <v>471809467.84900004</v>
      </c>
    </row>
    <row r="36" spans="1:15" ht="30" customHeight="1">
      <c r="A36" s="581"/>
      <c r="B36" s="583" t="s">
        <v>1034</v>
      </c>
      <c r="C36" s="583"/>
      <c r="D36" s="384">
        <v>189.97350666666665</v>
      </c>
      <c r="E36" s="385">
        <v>48210462.739999995</v>
      </c>
      <c r="F36" s="385">
        <v>4600140.51</v>
      </c>
      <c r="G36" s="385">
        <v>52810603.25</v>
      </c>
      <c r="H36" s="384">
        <v>1436.1388066666664</v>
      </c>
      <c r="I36" s="385">
        <v>267972406.95099998</v>
      </c>
      <c r="J36" s="385">
        <v>164054897.43400002</v>
      </c>
      <c r="K36" s="385">
        <v>432029800.98700005</v>
      </c>
      <c r="L36" s="384">
        <v>1626.1123133333328</v>
      </c>
      <c r="M36" s="385">
        <v>316182869.691</v>
      </c>
      <c r="N36" s="385">
        <v>168655037.94400004</v>
      </c>
      <c r="O36" s="385">
        <v>484840404.23700005</v>
      </c>
    </row>
    <row r="37" spans="1:15" s="376" customFormat="1" ht="30" customHeight="1">
      <c r="A37" s="584" t="s">
        <v>1036</v>
      </c>
      <c r="B37" s="584"/>
      <c r="C37" s="584"/>
      <c r="D37" s="384">
        <v>315.27017333333333</v>
      </c>
      <c r="E37" s="385">
        <v>132457517.28699999</v>
      </c>
      <c r="F37" s="385">
        <v>17561810.939999998</v>
      </c>
      <c r="G37" s="385">
        <v>150019328.227</v>
      </c>
      <c r="H37" s="384">
        <v>12642.52374</v>
      </c>
      <c r="I37" s="385">
        <v>1494639215.033</v>
      </c>
      <c r="J37" s="385">
        <v>430454295.89400005</v>
      </c>
      <c r="K37" s="385">
        <v>1925096007.5290003</v>
      </c>
      <c r="L37" s="384">
        <v>12957.793913333333</v>
      </c>
      <c r="M37" s="385">
        <v>1627096732.32</v>
      </c>
      <c r="N37" s="385">
        <v>448016106.83400005</v>
      </c>
      <c r="O37" s="385">
        <v>2075115335.7560003</v>
      </c>
    </row>
    <row r="38" spans="1:15" ht="30" customHeight="1">
      <c r="A38" s="584" t="s">
        <v>678</v>
      </c>
      <c r="B38" s="584"/>
      <c r="C38" s="584"/>
      <c r="D38" s="384">
        <v>315.27017333333333</v>
      </c>
      <c r="E38" s="385">
        <v>132457517.28699999</v>
      </c>
      <c r="F38" s="385">
        <v>17561810.939999998</v>
      </c>
      <c r="G38" s="385">
        <v>150019328.227</v>
      </c>
      <c r="H38" s="384">
        <v>12642.52374</v>
      </c>
      <c r="I38" s="385">
        <v>1494639215.033</v>
      </c>
      <c r="J38" s="385">
        <v>430454295.89400005</v>
      </c>
      <c r="K38" s="385">
        <v>1925096007.5290003</v>
      </c>
      <c r="L38" s="384">
        <v>12957.793913333333</v>
      </c>
      <c r="M38" s="385">
        <v>1627096732.32</v>
      </c>
      <c r="N38" s="385">
        <v>448016106.83400005</v>
      </c>
      <c r="O38" s="385">
        <v>2075115335.7560003</v>
      </c>
    </row>
    <row r="40" spans="1:8" ht="12.75">
      <c r="A40" s="567" t="s">
        <v>1135</v>
      </c>
      <c r="B40" s="567"/>
      <c r="C40" s="567"/>
      <c r="D40" s="567"/>
      <c r="E40" s="567"/>
      <c r="F40" s="567"/>
      <c r="G40" s="567"/>
      <c r="H40" s="567"/>
    </row>
    <row r="44" ht="12.75" thickBot="1"/>
    <row r="45" ht="12">
      <c r="C45" s="578"/>
    </row>
    <row r="46" ht="12">
      <c r="C46" s="579"/>
    </row>
    <row r="47" ht="12">
      <c r="C47" s="579"/>
    </row>
    <row r="48" ht="12">
      <c r="C48" s="579"/>
    </row>
    <row r="49" ht="12">
      <c r="C49" s="579"/>
    </row>
    <row r="50" ht="12">
      <c r="C50" s="579"/>
    </row>
    <row r="51" ht="12">
      <c r="C51" s="579"/>
    </row>
    <row r="52" ht="12">
      <c r="C52" s="579"/>
    </row>
    <row r="53" ht="12">
      <c r="C53" s="579"/>
    </row>
    <row r="54" ht="12">
      <c r="C54" s="579"/>
    </row>
    <row r="55" ht="12">
      <c r="C55" s="579"/>
    </row>
    <row r="56" ht="12">
      <c r="C56" s="579"/>
    </row>
    <row r="57" ht="12">
      <c r="C57" s="580"/>
    </row>
  </sheetData>
  <sheetProtection/>
  <mergeCells count="17">
    <mergeCell ref="A1:O1"/>
    <mergeCell ref="A2:O2"/>
    <mergeCell ref="A3:A4"/>
    <mergeCell ref="B3:B4"/>
    <mergeCell ref="C3:C4"/>
    <mergeCell ref="D3:G3"/>
    <mergeCell ref="H3:K3"/>
    <mergeCell ref="L3:O3"/>
    <mergeCell ref="C45:C57"/>
    <mergeCell ref="A24:A36"/>
    <mergeCell ref="A40:H40"/>
    <mergeCell ref="B24:B29"/>
    <mergeCell ref="B31:B35"/>
    <mergeCell ref="B30:C30"/>
    <mergeCell ref="B36:C36"/>
    <mergeCell ref="A37:C37"/>
    <mergeCell ref="A38:C38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="60" zoomScalePageLayoutView="0" workbookViewId="0" topLeftCell="E1">
      <selection activeCell="M34" sqref="M34"/>
    </sheetView>
  </sheetViews>
  <sheetFormatPr defaultColWidth="9.00390625" defaultRowHeight="12.75"/>
  <cols>
    <col min="1" max="1" width="10.375" style="0" customWidth="1"/>
    <col min="2" max="2" width="14.75390625" style="0" customWidth="1"/>
    <col min="3" max="3" width="31.00390625" style="0" bestFit="1" customWidth="1"/>
    <col min="4" max="11" width="24.50390625" style="0" customWidth="1"/>
    <col min="12" max="12" width="27.50390625" style="0" customWidth="1"/>
    <col min="13" max="13" width="24.00390625" style="0" customWidth="1"/>
    <col min="14" max="14" width="22.875" style="0" customWidth="1"/>
    <col min="15" max="15" width="27.50390625" style="0" customWidth="1"/>
    <col min="16" max="16" width="22.25390625" style="0" bestFit="1" customWidth="1"/>
    <col min="17" max="136" width="17.125" style="0" bestFit="1" customWidth="1"/>
    <col min="137" max="137" width="11.875" style="0" bestFit="1" customWidth="1"/>
  </cols>
  <sheetData>
    <row r="1" spans="1:15" ht="43.5" customHeight="1">
      <c r="A1" s="585" t="s">
        <v>1037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5.75">
      <c r="A2" s="587" t="s">
        <v>1039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ht="30.75" customHeight="1">
      <c r="A3" s="591" t="s">
        <v>200</v>
      </c>
      <c r="B3" s="591" t="s">
        <v>1033</v>
      </c>
      <c r="C3" s="592" t="s">
        <v>62</v>
      </c>
      <c r="D3" s="590" t="s">
        <v>188</v>
      </c>
      <c r="E3" s="590"/>
      <c r="F3" s="590"/>
      <c r="G3" s="590"/>
      <c r="H3" s="590" t="s">
        <v>191</v>
      </c>
      <c r="I3" s="590"/>
      <c r="J3" s="590"/>
      <c r="K3" s="590"/>
      <c r="L3" s="590" t="s">
        <v>1031</v>
      </c>
      <c r="M3" s="590"/>
      <c r="N3" s="590"/>
      <c r="O3" s="590"/>
    </row>
    <row r="4" spans="1:15" ht="63.75" customHeight="1">
      <c r="A4" s="591"/>
      <c r="B4" s="591"/>
      <c r="C4" s="592"/>
      <c r="D4" s="398" t="s">
        <v>1038</v>
      </c>
      <c r="E4" s="377" t="s">
        <v>1130</v>
      </c>
      <c r="F4" s="377" t="s">
        <v>1131</v>
      </c>
      <c r="G4" s="377" t="s">
        <v>1132</v>
      </c>
      <c r="H4" s="398" t="s">
        <v>1038</v>
      </c>
      <c r="I4" s="377" t="s">
        <v>1130</v>
      </c>
      <c r="J4" s="377" t="s">
        <v>1131</v>
      </c>
      <c r="K4" s="377" t="s">
        <v>1132</v>
      </c>
      <c r="L4" s="398" t="s">
        <v>1038</v>
      </c>
      <c r="M4" s="377" t="s">
        <v>1130</v>
      </c>
      <c r="N4" s="377" t="s">
        <v>1131</v>
      </c>
      <c r="O4" s="377" t="s">
        <v>1132</v>
      </c>
    </row>
    <row r="5" spans="1:15" ht="15" hidden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</row>
    <row r="6" spans="1:15" ht="15" hidden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</row>
    <row r="7" spans="1:15" ht="15" hidden="1">
      <c r="A7" s="399"/>
      <c r="B7" s="400"/>
      <c r="C7" s="401"/>
      <c r="D7" s="402" t="s">
        <v>183</v>
      </c>
      <c r="E7" s="403" t="s">
        <v>1114</v>
      </c>
      <c r="F7" s="401"/>
      <c r="G7" s="401"/>
      <c r="H7" s="401"/>
      <c r="I7" s="401"/>
      <c r="J7" s="401"/>
      <c r="K7" s="401"/>
      <c r="L7" s="401"/>
      <c r="M7" s="401"/>
      <c r="N7" s="401"/>
      <c r="O7" s="404"/>
    </row>
    <row r="8" spans="1:15" ht="15" hidden="1">
      <c r="A8" s="399"/>
      <c r="B8" s="405"/>
      <c r="C8" s="406"/>
      <c r="D8" s="400" t="s">
        <v>188</v>
      </c>
      <c r="E8" s="401"/>
      <c r="F8" s="401"/>
      <c r="G8" s="401"/>
      <c r="H8" s="400" t="s">
        <v>191</v>
      </c>
      <c r="I8" s="401"/>
      <c r="J8" s="401"/>
      <c r="K8" s="401"/>
      <c r="L8" s="400" t="s">
        <v>1122</v>
      </c>
      <c r="M8" s="400" t="s">
        <v>1124</v>
      </c>
      <c r="N8" s="400" t="s">
        <v>1126</v>
      </c>
      <c r="O8" s="407" t="s">
        <v>1128</v>
      </c>
    </row>
    <row r="9" spans="1:15" ht="15" hidden="1">
      <c r="A9" s="399"/>
      <c r="B9" s="402" t="s">
        <v>61</v>
      </c>
      <c r="C9" s="402" t="s">
        <v>62</v>
      </c>
      <c r="D9" s="400" t="s">
        <v>1123</v>
      </c>
      <c r="E9" s="408" t="s">
        <v>1125</v>
      </c>
      <c r="F9" s="408" t="s">
        <v>1127</v>
      </c>
      <c r="G9" s="408" t="s">
        <v>1129</v>
      </c>
      <c r="H9" s="400" t="s">
        <v>1123</v>
      </c>
      <c r="I9" s="408" t="s">
        <v>1125</v>
      </c>
      <c r="J9" s="408" t="s">
        <v>1127</v>
      </c>
      <c r="K9" s="408" t="s">
        <v>1129</v>
      </c>
      <c r="L9" s="405"/>
      <c r="M9" s="405"/>
      <c r="N9" s="405"/>
      <c r="O9" s="409"/>
    </row>
    <row r="10" spans="1:15" ht="15" hidden="1">
      <c r="A10" s="399"/>
      <c r="B10" s="400" t="s">
        <v>43</v>
      </c>
      <c r="C10" s="400" t="s">
        <v>94</v>
      </c>
      <c r="D10" s="410">
        <v>18794.5</v>
      </c>
      <c r="E10" s="411">
        <v>12974406048.907</v>
      </c>
      <c r="F10" s="411">
        <v>2033362684.01</v>
      </c>
      <c r="G10" s="412">
        <v>15007768732.917</v>
      </c>
      <c r="H10" s="410">
        <v>576957.74</v>
      </c>
      <c r="I10" s="413">
        <v>131735671377.823</v>
      </c>
      <c r="J10" s="413">
        <v>33427321443.836002</v>
      </c>
      <c r="K10" s="412">
        <v>165162992821.659</v>
      </c>
      <c r="L10" s="410">
        <v>595752.24</v>
      </c>
      <c r="M10" s="414">
        <v>144710077426.73</v>
      </c>
      <c r="N10" s="414">
        <v>35460684127.846</v>
      </c>
      <c r="O10" s="415">
        <v>180170761554.576</v>
      </c>
    </row>
    <row r="11" spans="1:15" ht="15" hidden="1">
      <c r="A11" s="399"/>
      <c r="B11" s="405"/>
      <c r="C11" s="416" t="s">
        <v>42</v>
      </c>
      <c r="D11" s="417"/>
      <c r="E11" s="418"/>
      <c r="F11" s="418"/>
      <c r="G11" s="419"/>
      <c r="H11" s="417">
        <v>450000</v>
      </c>
      <c r="I11" s="420"/>
      <c r="J11" s="420"/>
      <c r="K11" s="419"/>
      <c r="L11" s="417">
        <v>450000</v>
      </c>
      <c r="M11" s="421"/>
      <c r="N11" s="421"/>
      <c r="O11" s="422"/>
    </row>
    <row r="12" spans="1:15" ht="15" hidden="1">
      <c r="A12" s="399"/>
      <c r="B12" s="405"/>
      <c r="C12" s="416" t="s">
        <v>1073</v>
      </c>
      <c r="D12" s="417"/>
      <c r="E12" s="418"/>
      <c r="F12" s="418"/>
      <c r="G12" s="419"/>
      <c r="H12" s="417"/>
      <c r="I12" s="420"/>
      <c r="J12" s="420"/>
      <c r="K12" s="419"/>
      <c r="L12" s="417"/>
      <c r="M12" s="421"/>
      <c r="N12" s="421"/>
      <c r="O12" s="422"/>
    </row>
    <row r="13" spans="1:15" ht="15" hidden="1">
      <c r="A13" s="399"/>
      <c r="B13" s="405"/>
      <c r="C13" s="416" t="s">
        <v>44</v>
      </c>
      <c r="D13" s="417"/>
      <c r="E13" s="418">
        <v>527183904.346</v>
      </c>
      <c r="F13" s="418"/>
      <c r="G13" s="419">
        <v>527183904.346</v>
      </c>
      <c r="H13" s="417"/>
      <c r="I13" s="420"/>
      <c r="J13" s="420"/>
      <c r="K13" s="419"/>
      <c r="L13" s="417"/>
      <c r="M13" s="421">
        <v>527183904.346</v>
      </c>
      <c r="N13" s="421"/>
      <c r="O13" s="422">
        <v>527183904.346</v>
      </c>
    </row>
    <row r="14" spans="1:15" ht="15.75" hidden="1">
      <c r="A14" s="399"/>
      <c r="B14" s="405"/>
      <c r="C14" s="416" t="s">
        <v>58</v>
      </c>
      <c r="D14" s="417"/>
      <c r="E14" s="418"/>
      <c r="F14" s="418"/>
      <c r="G14" s="419"/>
      <c r="H14" s="417">
        <v>645000</v>
      </c>
      <c r="I14" s="488">
        <v>62635476445.311005</v>
      </c>
      <c r="J14" s="488">
        <v>8159019641.4</v>
      </c>
      <c r="K14" s="488">
        <v>70794496086.711</v>
      </c>
      <c r="L14" s="417">
        <v>645000</v>
      </c>
      <c r="M14" s="482">
        <v>62635476445.311005</v>
      </c>
      <c r="N14" s="482">
        <v>8159019641.4</v>
      </c>
      <c r="O14" s="489">
        <v>70794496086.711</v>
      </c>
    </row>
    <row r="15" spans="1:15" ht="15" hidden="1">
      <c r="A15" s="399"/>
      <c r="B15" s="405"/>
      <c r="C15" s="416" t="s">
        <v>320</v>
      </c>
      <c r="D15" s="417"/>
      <c r="E15" s="418"/>
      <c r="F15" s="418"/>
      <c r="G15" s="419"/>
      <c r="H15" s="417">
        <v>9000</v>
      </c>
      <c r="I15" s="420">
        <v>945477608.201</v>
      </c>
      <c r="J15" s="420"/>
      <c r="K15" s="419">
        <v>945477608.201</v>
      </c>
      <c r="L15" s="417">
        <v>9000</v>
      </c>
      <c r="M15" s="421">
        <v>945477608.201</v>
      </c>
      <c r="N15" s="421"/>
      <c r="O15" s="422">
        <v>945477608.201</v>
      </c>
    </row>
    <row r="16" spans="1:15" ht="15" hidden="1">
      <c r="A16" s="399"/>
      <c r="B16" s="400" t="s">
        <v>1035</v>
      </c>
      <c r="C16" s="401"/>
      <c r="D16" s="410">
        <v>18794.5</v>
      </c>
      <c r="E16" s="413">
        <v>13501589953.253</v>
      </c>
      <c r="F16" s="413">
        <v>2033362684.01</v>
      </c>
      <c r="G16" s="412">
        <v>15534952637.263</v>
      </c>
      <c r="H16" s="410">
        <v>1680957.74</v>
      </c>
      <c r="I16" s="413">
        <v>195316625431.335</v>
      </c>
      <c r="J16" s="413">
        <v>41586341085.236</v>
      </c>
      <c r="K16" s="412">
        <v>236902966516.57098</v>
      </c>
      <c r="L16" s="410">
        <v>1699752.24</v>
      </c>
      <c r="M16" s="414">
        <v>208818215384.588</v>
      </c>
      <c r="N16" s="414">
        <v>43619703769.246</v>
      </c>
      <c r="O16" s="415">
        <v>252437919153.83398</v>
      </c>
    </row>
    <row r="17" spans="1:15" ht="15" hidden="1">
      <c r="A17" s="399"/>
      <c r="B17" s="400" t="s">
        <v>63</v>
      </c>
      <c r="C17" s="400" t="s">
        <v>1063</v>
      </c>
      <c r="D17" s="410"/>
      <c r="E17" s="413">
        <v>200012870.227</v>
      </c>
      <c r="F17" s="413">
        <v>42118459.957</v>
      </c>
      <c r="G17" s="412">
        <v>242131330.18400002</v>
      </c>
      <c r="H17" s="410"/>
      <c r="I17" s="413"/>
      <c r="J17" s="413"/>
      <c r="K17" s="412"/>
      <c r="L17" s="410"/>
      <c r="M17" s="414">
        <v>200012870.227</v>
      </c>
      <c r="N17" s="414">
        <v>42118459.957</v>
      </c>
      <c r="O17" s="415">
        <v>242131330.18400002</v>
      </c>
    </row>
    <row r="18" spans="1:15" ht="15" hidden="1">
      <c r="A18" s="399"/>
      <c r="B18" s="405"/>
      <c r="C18" s="416" t="s">
        <v>71</v>
      </c>
      <c r="D18" s="417">
        <v>2000</v>
      </c>
      <c r="E18" s="420">
        <v>42265174.865</v>
      </c>
      <c r="F18" s="420"/>
      <c r="G18" s="419">
        <v>42265174.865</v>
      </c>
      <c r="H18" s="417">
        <v>500</v>
      </c>
      <c r="I18" s="420">
        <v>-1581677.34</v>
      </c>
      <c r="J18" s="420"/>
      <c r="K18" s="419">
        <v>-1581677.34</v>
      </c>
      <c r="L18" s="417">
        <v>2500</v>
      </c>
      <c r="M18" s="421">
        <v>40683497.525</v>
      </c>
      <c r="N18" s="421"/>
      <c r="O18" s="422">
        <v>40683497.525</v>
      </c>
    </row>
    <row r="19" spans="1:15" ht="15" hidden="1">
      <c r="A19" s="399"/>
      <c r="B19" s="405"/>
      <c r="C19" s="416" t="s">
        <v>474</v>
      </c>
      <c r="D19" s="417"/>
      <c r="E19" s="420"/>
      <c r="F19" s="420"/>
      <c r="G19" s="419"/>
      <c r="H19" s="417">
        <v>8.205</v>
      </c>
      <c r="I19" s="420"/>
      <c r="J19" s="420"/>
      <c r="K19" s="419"/>
      <c r="L19" s="417">
        <v>8.205</v>
      </c>
      <c r="M19" s="421"/>
      <c r="N19" s="421"/>
      <c r="O19" s="422"/>
    </row>
    <row r="20" spans="1:15" ht="15" hidden="1">
      <c r="A20" s="399"/>
      <c r="B20" s="405"/>
      <c r="C20" s="416" t="s">
        <v>44</v>
      </c>
      <c r="D20" s="417">
        <v>12313.05</v>
      </c>
      <c r="E20" s="420">
        <v>1381830562.302</v>
      </c>
      <c r="F20" s="420">
        <v>411432940.25</v>
      </c>
      <c r="G20" s="419">
        <v>1793263502.552</v>
      </c>
      <c r="H20" s="417"/>
      <c r="I20" s="420"/>
      <c r="J20" s="420"/>
      <c r="K20" s="419"/>
      <c r="L20" s="417">
        <v>12313.05</v>
      </c>
      <c r="M20" s="421">
        <v>1381830562.302</v>
      </c>
      <c r="N20" s="421">
        <v>411432940.25</v>
      </c>
      <c r="O20" s="422">
        <v>1793263502.552</v>
      </c>
    </row>
    <row r="21" spans="1:15" ht="15" hidden="1">
      <c r="A21" s="399"/>
      <c r="B21" s="405"/>
      <c r="C21" s="416" t="s">
        <v>68</v>
      </c>
      <c r="D21" s="417">
        <v>14182.976</v>
      </c>
      <c r="E21" s="420">
        <v>6062929723.147</v>
      </c>
      <c r="F21" s="420">
        <v>266461893.572</v>
      </c>
      <c r="G21" s="419">
        <v>6329391616.719001</v>
      </c>
      <c r="H21" s="417">
        <v>214912.61599999998</v>
      </c>
      <c r="I21" s="420">
        <v>42881108793.19301</v>
      </c>
      <c r="J21" s="420">
        <v>25716974831.521004</v>
      </c>
      <c r="K21" s="419">
        <v>68598083624.71401</v>
      </c>
      <c r="L21" s="417">
        <v>229095.59199999998</v>
      </c>
      <c r="M21" s="421">
        <v>48944038516.34001</v>
      </c>
      <c r="N21" s="421">
        <v>25983436725.093002</v>
      </c>
      <c r="O21" s="422">
        <v>74927475241.43301</v>
      </c>
    </row>
    <row r="22" spans="1:15" ht="15" hidden="1">
      <c r="A22" s="399"/>
      <c r="B22" s="400" t="s">
        <v>1034</v>
      </c>
      <c r="C22" s="401"/>
      <c r="D22" s="410">
        <v>28496.025999999998</v>
      </c>
      <c r="E22" s="413">
        <v>7687038330.541</v>
      </c>
      <c r="F22" s="413">
        <v>720013293.779</v>
      </c>
      <c r="G22" s="412">
        <v>8407051624.320001</v>
      </c>
      <c r="H22" s="410">
        <v>215420.82099999997</v>
      </c>
      <c r="I22" s="413">
        <v>42879527115.85301</v>
      </c>
      <c r="J22" s="413">
        <v>25716974831.521004</v>
      </c>
      <c r="K22" s="412">
        <v>68596501947.374016</v>
      </c>
      <c r="L22" s="410">
        <v>243916.84699999998</v>
      </c>
      <c r="M22" s="414">
        <v>50566565446.39401</v>
      </c>
      <c r="N22" s="414">
        <v>26436988125.300003</v>
      </c>
      <c r="O22" s="415">
        <v>77003553571.69402</v>
      </c>
    </row>
    <row r="23" spans="1:15" ht="15" hidden="1">
      <c r="A23" s="399"/>
      <c r="B23" s="423" t="s">
        <v>678</v>
      </c>
      <c r="C23" s="424"/>
      <c r="D23" s="425">
        <v>47290.526000000005</v>
      </c>
      <c r="E23" s="426">
        <v>21188628283.794</v>
      </c>
      <c r="F23" s="426">
        <v>2753375977.789</v>
      </c>
      <c r="G23" s="427">
        <v>23942004261.583</v>
      </c>
      <c r="H23" s="425">
        <v>1896378.561</v>
      </c>
      <c r="I23" s="426">
        <v>238196152547.188</v>
      </c>
      <c r="J23" s="426">
        <v>67303315916.757</v>
      </c>
      <c r="K23" s="427">
        <v>305499468463.945</v>
      </c>
      <c r="L23" s="425">
        <v>1943669.087</v>
      </c>
      <c r="M23" s="428">
        <v>259384780830.982</v>
      </c>
      <c r="N23" s="428">
        <v>70056691894.546</v>
      </c>
      <c r="O23" s="429">
        <v>329441472725.52795</v>
      </c>
    </row>
    <row r="24" spans="1:15" ht="15" hidden="1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</row>
    <row r="25" spans="1:15" ht="30" customHeight="1">
      <c r="A25" s="581" t="s">
        <v>117</v>
      </c>
      <c r="B25" s="582" t="s">
        <v>43</v>
      </c>
      <c r="C25" s="381" t="s">
        <v>94</v>
      </c>
      <c r="D25" s="382">
        <v>18794.5</v>
      </c>
      <c r="E25" s="383">
        <v>12974406048.907</v>
      </c>
      <c r="F25" s="383">
        <v>2033362684.01</v>
      </c>
      <c r="G25" s="383">
        <v>15007768732.917</v>
      </c>
      <c r="H25" s="382">
        <v>576957.74</v>
      </c>
      <c r="I25" s="383">
        <v>131735671377.823</v>
      </c>
      <c r="J25" s="383">
        <v>33427321443.836002</v>
      </c>
      <c r="K25" s="383">
        <v>165162992821.659</v>
      </c>
      <c r="L25" s="382">
        <v>595752.24</v>
      </c>
      <c r="M25" s="383">
        <v>144710077426.73</v>
      </c>
      <c r="N25" s="383">
        <v>35460684127.846</v>
      </c>
      <c r="O25" s="383">
        <v>180170761554.576</v>
      </c>
    </row>
    <row r="26" spans="1:15" ht="30" customHeight="1">
      <c r="A26" s="581"/>
      <c r="B26" s="582"/>
      <c r="C26" s="381" t="s">
        <v>42</v>
      </c>
      <c r="D26" s="382"/>
      <c r="E26" s="383"/>
      <c r="F26" s="383"/>
      <c r="G26" s="383"/>
      <c r="H26" s="382">
        <v>450000</v>
      </c>
      <c r="I26" s="383"/>
      <c r="J26" s="383"/>
      <c r="K26" s="383"/>
      <c r="L26" s="382">
        <v>450000</v>
      </c>
      <c r="M26" s="383"/>
      <c r="N26" s="383"/>
      <c r="O26" s="383"/>
    </row>
    <row r="27" spans="1:15" ht="30" customHeight="1">
      <c r="A27" s="581"/>
      <c r="B27" s="582"/>
      <c r="C27" s="381" t="s">
        <v>1073</v>
      </c>
      <c r="D27" s="382"/>
      <c r="E27" s="383"/>
      <c r="F27" s="383"/>
      <c r="G27" s="383"/>
      <c r="H27" s="382"/>
      <c r="I27" s="383"/>
      <c r="J27" s="383"/>
      <c r="K27" s="383"/>
      <c r="L27" s="382"/>
      <c r="M27" s="383"/>
      <c r="N27" s="383"/>
      <c r="O27" s="383"/>
    </row>
    <row r="28" spans="1:15" ht="30" customHeight="1">
      <c r="A28" s="581"/>
      <c r="B28" s="582"/>
      <c r="C28" s="381" t="s">
        <v>44</v>
      </c>
      <c r="D28" s="382"/>
      <c r="E28" s="383">
        <v>527183904.346</v>
      </c>
      <c r="F28" s="383"/>
      <c r="G28" s="383">
        <v>527183904.346</v>
      </c>
      <c r="H28" s="382"/>
      <c r="I28" s="383"/>
      <c r="J28" s="383"/>
      <c r="K28" s="383"/>
      <c r="L28" s="382"/>
      <c r="M28" s="383">
        <v>527183904.346</v>
      </c>
      <c r="N28" s="383"/>
      <c r="O28" s="383">
        <v>527183904.346</v>
      </c>
    </row>
    <row r="29" spans="1:15" ht="30" customHeight="1">
      <c r="A29" s="581"/>
      <c r="B29" s="582"/>
      <c r="C29" s="381" t="s">
        <v>58</v>
      </c>
      <c r="D29" s="382"/>
      <c r="E29" s="383"/>
      <c r="F29" s="383"/>
      <c r="G29" s="383"/>
      <c r="H29" s="382">
        <v>645000</v>
      </c>
      <c r="I29" s="383">
        <v>62635476445.311005</v>
      </c>
      <c r="J29" s="383">
        <v>8159019641.4</v>
      </c>
      <c r="K29" s="383">
        <v>70794496086.711</v>
      </c>
      <c r="L29" s="382">
        <v>645000</v>
      </c>
      <c r="M29" s="383">
        <v>62635476445.311005</v>
      </c>
      <c r="N29" s="383">
        <v>8159019641.4</v>
      </c>
      <c r="O29" s="383">
        <v>70794496086.711</v>
      </c>
    </row>
    <row r="30" spans="1:15" ht="30" customHeight="1">
      <c r="A30" s="581"/>
      <c r="B30" s="582"/>
      <c r="C30" s="381" t="s">
        <v>320</v>
      </c>
      <c r="D30" s="382"/>
      <c r="E30" s="383"/>
      <c r="F30" s="383"/>
      <c r="G30" s="383"/>
      <c r="H30" s="382">
        <v>9000</v>
      </c>
      <c r="I30" s="383">
        <v>945477608.201</v>
      </c>
      <c r="J30" s="383"/>
      <c r="K30" s="383">
        <v>945477608.201</v>
      </c>
      <c r="L30" s="382">
        <v>9000</v>
      </c>
      <c r="M30" s="383">
        <v>945477608.201</v>
      </c>
      <c r="N30" s="383"/>
      <c r="O30" s="383">
        <v>945477608.201</v>
      </c>
    </row>
    <row r="31" spans="1:15" ht="30" customHeight="1">
      <c r="A31" s="581"/>
      <c r="B31" s="583" t="s">
        <v>1035</v>
      </c>
      <c r="C31" s="583"/>
      <c r="D31" s="384">
        <v>18794.5</v>
      </c>
      <c r="E31" s="385">
        <v>13501589953.253</v>
      </c>
      <c r="F31" s="385">
        <v>2033362684.01</v>
      </c>
      <c r="G31" s="385">
        <v>15534952637.263</v>
      </c>
      <c r="H31" s="384">
        <v>1680957.74</v>
      </c>
      <c r="I31" s="385">
        <v>195316625431.33496</v>
      </c>
      <c r="J31" s="385">
        <v>41586341085.236</v>
      </c>
      <c r="K31" s="385">
        <v>236902966516.57098</v>
      </c>
      <c r="L31" s="384">
        <v>1699752.24</v>
      </c>
      <c r="M31" s="385">
        <v>208818215384.588</v>
      </c>
      <c r="N31" s="385">
        <v>43619703769.246</v>
      </c>
      <c r="O31" s="385">
        <v>252437919153.83398</v>
      </c>
    </row>
    <row r="32" spans="1:15" ht="30" customHeight="1">
      <c r="A32" s="581"/>
      <c r="B32" s="582" t="s">
        <v>63</v>
      </c>
      <c r="C32" s="381" t="s">
        <v>1063</v>
      </c>
      <c r="D32" s="382"/>
      <c r="E32" s="383">
        <v>200012870.227</v>
      </c>
      <c r="F32" s="383">
        <v>42118459.957</v>
      </c>
      <c r="G32" s="383">
        <v>242131330.18400002</v>
      </c>
      <c r="H32" s="382"/>
      <c r="I32" s="383"/>
      <c r="J32" s="383"/>
      <c r="K32" s="383"/>
      <c r="L32" s="382"/>
      <c r="M32" s="383">
        <v>200012870.227</v>
      </c>
      <c r="N32" s="383">
        <v>42118459.957</v>
      </c>
      <c r="O32" s="383">
        <v>242131330.18400002</v>
      </c>
    </row>
    <row r="33" spans="1:15" ht="30" customHeight="1">
      <c r="A33" s="581"/>
      <c r="B33" s="582"/>
      <c r="C33" s="381" t="s">
        <v>71</v>
      </c>
      <c r="D33" s="382">
        <v>2000</v>
      </c>
      <c r="E33" s="383">
        <v>42265174.865</v>
      </c>
      <c r="F33" s="383"/>
      <c r="G33" s="383">
        <v>42265174.865</v>
      </c>
      <c r="H33" s="382">
        <v>500</v>
      </c>
      <c r="I33" s="383">
        <v>-1581677.34</v>
      </c>
      <c r="J33" s="383"/>
      <c r="K33" s="383">
        <v>-1581677.34</v>
      </c>
      <c r="L33" s="382">
        <v>2500</v>
      </c>
      <c r="M33" s="383">
        <v>40683497.525</v>
      </c>
      <c r="N33" s="383"/>
      <c r="O33" s="383">
        <v>40683497.525</v>
      </c>
    </row>
    <row r="34" spans="1:15" ht="30" customHeight="1">
      <c r="A34" s="581"/>
      <c r="B34" s="582"/>
      <c r="C34" s="381" t="s">
        <v>474</v>
      </c>
      <c r="D34" s="382"/>
      <c r="E34" s="383"/>
      <c r="F34" s="383"/>
      <c r="G34" s="383"/>
      <c r="H34" s="382">
        <v>8.205</v>
      </c>
      <c r="I34" s="383"/>
      <c r="J34" s="383"/>
      <c r="K34" s="383"/>
      <c r="L34" s="382">
        <v>8.205</v>
      </c>
      <c r="M34" s="383"/>
      <c r="N34" s="383"/>
      <c r="O34" s="383"/>
    </row>
    <row r="35" spans="1:15" ht="30" customHeight="1">
      <c r="A35" s="581"/>
      <c r="B35" s="582"/>
      <c r="C35" s="381" t="s">
        <v>44</v>
      </c>
      <c r="D35" s="382">
        <v>12313.05</v>
      </c>
      <c r="E35" s="383">
        <v>1381830562.302</v>
      </c>
      <c r="F35" s="383">
        <v>411432940.25</v>
      </c>
      <c r="G35" s="383">
        <v>1793263502.552</v>
      </c>
      <c r="H35" s="382"/>
      <c r="I35" s="383"/>
      <c r="J35" s="383"/>
      <c r="K35" s="383"/>
      <c r="L35" s="382">
        <v>12313.05</v>
      </c>
      <c r="M35" s="383">
        <v>1381830562.302</v>
      </c>
      <c r="N35" s="383">
        <v>411432940.25</v>
      </c>
      <c r="O35" s="383">
        <v>1793263502.552</v>
      </c>
    </row>
    <row r="36" spans="1:15" ht="30" customHeight="1">
      <c r="A36" s="581"/>
      <c r="B36" s="582"/>
      <c r="C36" s="381" t="s">
        <v>68</v>
      </c>
      <c r="D36" s="382">
        <v>14182.976</v>
      </c>
      <c r="E36" s="383">
        <v>6062929723.147</v>
      </c>
      <c r="F36" s="383">
        <v>266461893.572</v>
      </c>
      <c r="G36" s="383">
        <v>6329391616.719001</v>
      </c>
      <c r="H36" s="382">
        <v>214912.61599999998</v>
      </c>
      <c r="I36" s="383">
        <v>42881108793.19301</v>
      </c>
      <c r="J36" s="383">
        <v>25716974831.521004</v>
      </c>
      <c r="K36" s="383">
        <v>68598083624.71401</v>
      </c>
      <c r="L36" s="382">
        <v>229095.59199999998</v>
      </c>
      <c r="M36" s="383">
        <v>48944038516.34001</v>
      </c>
      <c r="N36" s="383">
        <v>25983436725.093002</v>
      </c>
      <c r="O36" s="383">
        <v>74927475241.43301</v>
      </c>
    </row>
    <row r="37" spans="1:15" ht="30" customHeight="1">
      <c r="A37" s="581"/>
      <c r="B37" s="583" t="s">
        <v>1034</v>
      </c>
      <c r="C37" s="583"/>
      <c r="D37" s="384">
        <v>28496.025999999998</v>
      </c>
      <c r="E37" s="385">
        <v>7687038330.541</v>
      </c>
      <c r="F37" s="385">
        <v>720013293.779</v>
      </c>
      <c r="G37" s="385">
        <v>8407051624.320001</v>
      </c>
      <c r="H37" s="384">
        <v>215420.82099999997</v>
      </c>
      <c r="I37" s="385">
        <v>42879527115.85301</v>
      </c>
      <c r="J37" s="385">
        <v>25716974831.521004</v>
      </c>
      <c r="K37" s="385">
        <v>68596501947.374016</v>
      </c>
      <c r="L37" s="384">
        <v>243916.84699999998</v>
      </c>
      <c r="M37" s="385">
        <v>50566565446.39401</v>
      </c>
      <c r="N37" s="385">
        <v>26436988125.300003</v>
      </c>
      <c r="O37" s="385">
        <v>77003553571.69402</v>
      </c>
    </row>
    <row r="38" spans="1:15" s="376" customFormat="1" ht="30" customHeight="1">
      <c r="A38" s="584" t="s">
        <v>1036</v>
      </c>
      <c r="B38" s="584"/>
      <c r="C38" s="584"/>
      <c r="D38" s="384">
        <v>47290.526000000005</v>
      </c>
      <c r="E38" s="385">
        <v>21188628283.794</v>
      </c>
      <c r="F38" s="385">
        <v>2753375977.789</v>
      </c>
      <c r="G38" s="385">
        <v>23942004261.583</v>
      </c>
      <c r="H38" s="384">
        <v>1896378.561</v>
      </c>
      <c r="I38" s="385">
        <v>238196152547.188</v>
      </c>
      <c r="J38" s="385">
        <v>67303315916.757</v>
      </c>
      <c r="K38" s="385">
        <v>305499468463.945</v>
      </c>
      <c r="L38" s="384">
        <v>1943669.087</v>
      </c>
      <c r="M38" s="385">
        <v>259384780830.982</v>
      </c>
      <c r="N38" s="385">
        <v>70056691894.546</v>
      </c>
      <c r="O38" s="385">
        <v>329441472725.52795</v>
      </c>
    </row>
    <row r="39" spans="1:15" s="376" customFormat="1" ht="30" customHeight="1">
      <c r="A39" s="584" t="s">
        <v>678</v>
      </c>
      <c r="B39" s="584"/>
      <c r="C39" s="584"/>
      <c r="D39" s="384">
        <v>47290.526000000005</v>
      </c>
      <c r="E39" s="385">
        <v>21188628283.794</v>
      </c>
      <c r="F39" s="385">
        <v>2753375977.789</v>
      </c>
      <c r="G39" s="385">
        <v>23942004261.583</v>
      </c>
      <c r="H39" s="384">
        <v>1896378.561</v>
      </c>
      <c r="I39" s="385">
        <v>238196152547.188</v>
      </c>
      <c r="J39" s="385">
        <v>67303315916.757</v>
      </c>
      <c r="K39" s="385">
        <v>305499468463.945</v>
      </c>
      <c r="L39" s="384">
        <v>1943669.087</v>
      </c>
      <c r="M39" s="385">
        <v>259384780830.982</v>
      </c>
      <c r="N39" s="385">
        <v>70056691894.546</v>
      </c>
      <c r="O39" s="385">
        <v>329441472725.52795</v>
      </c>
    </row>
    <row r="41" spans="4:11" ht="12.75">
      <c r="D41" s="567" t="s">
        <v>1135</v>
      </c>
      <c r="E41" s="567"/>
      <c r="F41" s="567"/>
      <c r="G41" s="567"/>
      <c r="H41" s="567"/>
      <c r="I41" s="567"/>
      <c r="J41" s="567"/>
      <c r="K41" s="567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39:C39"/>
    <mergeCell ref="D41:K41"/>
    <mergeCell ref="A25:A37"/>
    <mergeCell ref="B25:B30"/>
    <mergeCell ref="B31:C31"/>
    <mergeCell ref="B32:B36"/>
    <mergeCell ref="B37:C37"/>
    <mergeCell ref="A38:C38"/>
  </mergeCells>
  <printOptions/>
  <pageMargins left="0.7" right="0.7" top="0.75" bottom="0.75" header="0.3" footer="0.3"/>
  <pageSetup fitToHeight="1" fitToWidth="1" horizontalDpi="600" verticalDpi="6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60" zoomScalePageLayoutView="0" workbookViewId="0" topLeftCell="A1">
      <pane xSplit="2" ySplit="9" topLeftCell="C7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6" sqref="B86"/>
    </sheetView>
  </sheetViews>
  <sheetFormatPr defaultColWidth="9.00390625" defaultRowHeight="12.75"/>
  <cols>
    <col min="1" max="1" width="14.125" style="0" customWidth="1"/>
    <col min="2" max="2" width="24.25390625" style="0" customWidth="1"/>
    <col min="3" max="10" width="19.125" style="0" customWidth="1"/>
    <col min="11" max="11" width="20.625" style="0" customWidth="1"/>
    <col min="12" max="12" width="19.125" style="0" customWidth="1"/>
    <col min="13" max="13" width="18.125" style="0" customWidth="1"/>
    <col min="14" max="14" width="22.25390625" style="0" customWidth="1"/>
    <col min="15" max="15" width="22.25390625" style="0" bestFit="1" customWidth="1"/>
    <col min="16" max="16" width="17.125" style="0" hidden="1" customWidth="1"/>
    <col min="17" max="135" width="17.125" style="0" bestFit="1" customWidth="1"/>
    <col min="136" max="136" width="11.875" style="0" bestFit="1" customWidth="1"/>
  </cols>
  <sheetData>
    <row r="1" spans="1:14" ht="24.75" customHeight="1" thickBot="1">
      <c r="A1" s="597" t="s">
        <v>1040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9"/>
    </row>
    <row r="2" spans="1:14" ht="12.75">
      <c r="A2" s="551" t="s">
        <v>983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s="399" customFormat="1" ht="34.5" customHeight="1">
      <c r="A3" s="600" t="s">
        <v>277</v>
      </c>
      <c r="B3" s="600" t="s">
        <v>186</v>
      </c>
      <c r="C3" s="590" t="s">
        <v>188</v>
      </c>
      <c r="D3" s="590"/>
      <c r="E3" s="590"/>
      <c r="F3" s="590"/>
      <c r="G3" s="590" t="s">
        <v>191</v>
      </c>
      <c r="H3" s="590"/>
      <c r="I3" s="590"/>
      <c r="J3" s="590"/>
      <c r="K3" s="590" t="s">
        <v>1031</v>
      </c>
      <c r="L3" s="590"/>
      <c r="M3" s="590"/>
      <c r="N3" s="590"/>
    </row>
    <row r="4" spans="1:14" s="399" customFormat="1" ht="67.5" customHeight="1">
      <c r="A4" s="600"/>
      <c r="B4" s="600"/>
      <c r="C4" s="398" t="s">
        <v>1038</v>
      </c>
      <c r="D4" s="377" t="s">
        <v>1130</v>
      </c>
      <c r="E4" s="377" t="s">
        <v>1131</v>
      </c>
      <c r="F4" s="377" t="s">
        <v>1132</v>
      </c>
      <c r="G4" s="398" t="s">
        <v>1038</v>
      </c>
      <c r="H4" s="377" t="s">
        <v>1130</v>
      </c>
      <c r="I4" s="377" t="s">
        <v>1131</v>
      </c>
      <c r="J4" s="377" t="s">
        <v>1132</v>
      </c>
      <c r="K4" s="398" t="s">
        <v>1038</v>
      </c>
      <c r="L4" s="377" t="s">
        <v>1130</v>
      </c>
      <c r="M4" s="377" t="s">
        <v>1131</v>
      </c>
      <c r="N4" s="377" t="s">
        <v>1132</v>
      </c>
    </row>
    <row r="5" spans="1:14" ht="12" hidden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 ht="12" hidden="1">
      <c r="A6" s="451"/>
      <c r="B6" s="452"/>
      <c r="C6" s="453" t="s">
        <v>183</v>
      </c>
      <c r="D6" s="454" t="s">
        <v>1114</v>
      </c>
      <c r="E6" s="452"/>
      <c r="F6" s="452"/>
      <c r="G6" s="452"/>
      <c r="H6" s="452"/>
      <c r="I6" s="452"/>
      <c r="J6" s="452"/>
      <c r="K6" s="452"/>
      <c r="L6" s="452"/>
      <c r="M6" s="452"/>
      <c r="N6" s="455"/>
    </row>
    <row r="7" spans="1:14" ht="12" hidden="1">
      <c r="A7" s="456"/>
      <c r="B7" s="444"/>
      <c r="C7" s="440" t="s">
        <v>188</v>
      </c>
      <c r="D7" s="441"/>
      <c r="E7" s="441"/>
      <c r="F7" s="441"/>
      <c r="G7" s="440" t="s">
        <v>191</v>
      </c>
      <c r="H7" s="441"/>
      <c r="I7" s="441"/>
      <c r="J7" s="441"/>
      <c r="K7" s="440" t="s">
        <v>1116</v>
      </c>
      <c r="L7" s="440" t="s">
        <v>1117</v>
      </c>
      <c r="M7" s="440" t="s">
        <v>1119</v>
      </c>
      <c r="N7" s="457" t="s">
        <v>1121</v>
      </c>
    </row>
    <row r="8" spans="1:14" ht="12" hidden="1">
      <c r="A8" s="458" t="s">
        <v>277</v>
      </c>
      <c r="B8" s="442" t="s">
        <v>186</v>
      </c>
      <c r="C8" s="440" t="s">
        <v>1115</v>
      </c>
      <c r="D8" s="445" t="s">
        <v>1118</v>
      </c>
      <c r="E8" s="445" t="s">
        <v>1120</v>
      </c>
      <c r="F8" s="445" t="s">
        <v>1099</v>
      </c>
      <c r="G8" s="440" t="s">
        <v>1115</v>
      </c>
      <c r="H8" s="445" t="s">
        <v>1118</v>
      </c>
      <c r="I8" s="445" t="s">
        <v>1120</v>
      </c>
      <c r="J8" s="445" t="s">
        <v>1099</v>
      </c>
      <c r="K8" s="443"/>
      <c r="L8" s="443"/>
      <c r="M8" s="443"/>
      <c r="N8" s="459"/>
    </row>
    <row r="9" spans="1:14" ht="12" hidden="1">
      <c r="A9" s="460" t="s">
        <v>279</v>
      </c>
      <c r="B9" s="440" t="s">
        <v>932</v>
      </c>
      <c r="C9" s="467">
        <v>2.6666666666666665</v>
      </c>
      <c r="D9" s="468"/>
      <c r="E9" s="468"/>
      <c r="F9" s="468"/>
      <c r="G9" s="467"/>
      <c r="H9" s="468"/>
      <c r="I9" s="468"/>
      <c r="J9" s="468"/>
      <c r="K9" s="467">
        <v>2.6666666666666665</v>
      </c>
      <c r="L9" s="467"/>
      <c r="M9" s="467"/>
      <c r="N9" s="470"/>
    </row>
    <row r="10" spans="1:14" ht="12" hidden="1">
      <c r="A10" s="456"/>
      <c r="B10" s="448" t="s">
        <v>86</v>
      </c>
      <c r="C10" s="469">
        <v>3.666666666666667</v>
      </c>
      <c r="D10" s="471"/>
      <c r="E10" s="471"/>
      <c r="F10" s="471"/>
      <c r="G10" s="469">
        <v>402.05930000000006</v>
      </c>
      <c r="H10" s="471">
        <v>158300116.83</v>
      </c>
      <c r="I10" s="471">
        <v>103449973.11999999</v>
      </c>
      <c r="J10" s="471">
        <v>261750089.95000005</v>
      </c>
      <c r="K10" s="469">
        <v>405.72596666666675</v>
      </c>
      <c r="L10" s="469">
        <v>158300116.83</v>
      </c>
      <c r="M10" s="469">
        <v>103449973.11999999</v>
      </c>
      <c r="N10" s="472">
        <v>261750089.95000005</v>
      </c>
    </row>
    <row r="11" spans="1:14" ht="12" hidden="1">
      <c r="A11" s="456"/>
      <c r="B11" s="448" t="s">
        <v>87</v>
      </c>
      <c r="C11" s="469">
        <v>0.4666666666666667</v>
      </c>
      <c r="D11" s="471"/>
      <c r="E11" s="471">
        <v>187860.678</v>
      </c>
      <c r="F11" s="471">
        <v>187860.678</v>
      </c>
      <c r="G11" s="469">
        <v>30.57282</v>
      </c>
      <c r="H11" s="471">
        <v>244454.26299999998</v>
      </c>
      <c r="I11" s="473">
        <v>1482184.933</v>
      </c>
      <c r="J11" s="473">
        <v>1726639.196</v>
      </c>
      <c r="K11" s="469">
        <v>31.039486666666665</v>
      </c>
      <c r="L11" s="469">
        <v>244454.26299999998</v>
      </c>
      <c r="M11" s="469">
        <v>1670045.611</v>
      </c>
      <c r="N11" s="472">
        <v>1914499.874</v>
      </c>
    </row>
    <row r="12" spans="1:14" ht="12" hidden="1">
      <c r="A12" s="456"/>
      <c r="B12" s="448" t="s">
        <v>887</v>
      </c>
      <c r="C12" s="469">
        <v>6.473333333333333</v>
      </c>
      <c r="D12" s="471"/>
      <c r="E12" s="471"/>
      <c r="F12" s="471"/>
      <c r="G12" s="469"/>
      <c r="H12" s="471"/>
      <c r="I12" s="473"/>
      <c r="J12" s="473"/>
      <c r="K12" s="469">
        <v>6.473333333333333</v>
      </c>
      <c r="L12" s="469"/>
      <c r="M12" s="469"/>
      <c r="N12" s="472"/>
    </row>
    <row r="13" spans="1:14" ht="12" hidden="1">
      <c r="A13" s="456"/>
      <c r="B13" s="448" t="s">
        <v>88</v>
      </c>
      <c r="C13" s="469">
        <v>12.670213333333333</v>
      </c>
      <c r="D13" s="471">
        <v>6578940.37</v>
      </c>
      <c r="E13" s="471">
        <v>1444731.709</v>
      </c>
      <c r="F13" s="471">
        <v>8023672.079</v>
      </c>
      <c r="G13" s="469">
        <v>5.704493333333334</v>
      </c>
      <c r="H13" s="471"/>
      <c r="I13" s="473"/>
      <c r="J13" s="473"/>
      <c r="K13" s="469">
        <v>18.37470666666667</v>
      </c>
      <c r="L13" s="469">
        <v>6578940.37</v>
      </c>
      <c r="M13" s="469">
        <v>1444731.709</v>
      </c>
      <c r="N13" s="472">
        <v>8023672.079</v>
      </c>
    </row>
    <row r="14" spans="1:14" ht="12" hidden="1">
      <c r="A14" s="456"/>
      <c r="B14" s="448" t="s">
        <v>89</v>
      </c>
      <c r="C14" s="469">
        <v>5.013333333333334</v>
      </c>
      <c r="D14" s="471">
        <v>10213962.285</v>
      </c>
      <c r="E14" s="471"/>
      <c r="F14" s="471">
        <v>10213962.285</v>
      </c>
      <c r="G14" s="469">
        <v>15.987606666666666</v>
      </c>
      <c r="H14" s="471">
        <v>5734698.304</v>
      </c>
      <c r="I14" s="473"/>
      <c r="J14" s="473">
        <v>5734698.304</v>
      </c>
      <c r="K14" s="469">
        <v>21.00094</v>
      </c>
      <c r="L14" s="469">
        <v>15948660.589</v>
      </c>
      <c r="M14" s="469"/>
      <c r="N14" s="472">
        <v>15948660.589</v>
      </c>
    </row>
    <row r="15" spans="1:14" ht="12" hidden="1">
      <c r="A15" s="456"/>
      <c r="B15" s="448" t="s">
        <v>90</v>
      </c>
      <c r="C15" s="469">
        <v>0.23333333333333334</v>
      </c>
      <c r="D15" s="471"/>
      <c r="E15" s="471"/>
      <c r="F15" s="471"/>
      <c r="G15" s="469">
        <v>11.2</v>
      </c>
      <c r="H15" s="471"/>
      <c r="I15" s="473"/>
      <c r="J15" s="473"/>
      <c r="K15" s="469">
        <v>11.433333333333332</v>
      </c>
      <c r="L15" s="469"/>
      <c r="M15" s="469"/>
      <c r="N15" s="472"/>
    </row>
    <row r="16" spans="1:14" ht="12" hidden="1">
      <c r="A16" s="456"/>
      <c r="B16" s="448" t="s">
        <v>91</v>
      </c>
      <c r="C16" s="469"/>
      <c r="D16" s="471"/>
      <c r="E16" s="471"/>
      <c r="F16" s="471"/>
      <c r="G16" s="469">
        <v>5.078666666666667</v>
      </c>
      <c r="H16" s="471"/>
      <c r="I16" s="473"/>
      <c r="J16" s="473"/>
      <c r="K16" s="469">
        <v>5.078666666666667</v>
      </c>
      <c r="L16" s="469"/>
      <c r="M16" s="469"/>
      <c r="N16" s="472"/>
    </row>
    <row r="17" spans="1:14" ht="12" hidden="1">
      <c r="A17" s="456"/>
      <c r="B17" s="448" t="s">
        <v>438</v>
      </c>
      <c r="C17" s="469">
        <v>10.3</v>
      </c>
      <c r="D17" s="471"/>
      <c r="E17" s="471"/>
      <c r="F17" s="471"/>
      <c r="G17" s="469"/>
      <c r="H17" s="471"/>
      <c r="I17" s="473"/>
      <c r="J17" s="473"/>
      <c r="K17" s="469">
        <v>10.3</v>
      </c>
      <c r="L17" s="469"/>
      <c r="M17" s="469"/>
      <c r="N17" s="472"/>
    </row>
    <row r="18" spans="1:14" s="493" customFormat="1" ht="15.75" hidden="1">
      <c r="A18" s="490"/>
      <c r="B18" s="491" t="s">
        <v>92</v>
      </c>
      <c r="C18" s="492">
        <v>22</v>
      </c>
      <c r="D18" s="383">
        <v>196654.54</v>
      </c>
      <c r="E18" s="383"/>
      <c r="F18" s="383">
        <v>196654.54</v>
      </c>
      <c r="G18" s="492">
        <v>9.342666666666666</v>
      </c>
      <c r="H18" s="383">
        <v>4700000</v>
      </c>
      <c r="I18" s="383"/>
      <c r="J18" s="383">
        <v>4700000</v>
      </c>
      <c r="K18" s="492">
        <v>31.342666666666666</v>
      </c>
      <c r="L18" s="383">
        <v>4896654.54</v>
      </c>
      <c r="M18" s="383"/>
      <c r="N18" s="383">
        <v>4896654.54</v>
      </c>
    </row>
    <row r="19" spans="1:14" ht="12" hidden="1">
      <c r="A19" s="456"/>
      <c r="B19" s="448" t="s">
        <v>197</v>
      </c>
      <c r="C19" s="469">
        <v>112.87533333333333</v>
      </c>
      <c r="D19" s="471">
        <v>80975667.54699999</v>
      </c>
      <c r="E19" s="471">
        <v>12961670.43</v>
      </c>
      <c r="F19" s="471">
        <v>93937337.977</v>
      </c>
      <c r="G19" s="469"/>
      <c r="H19" s="471"/>
      <c r="I19" s="473"/>
      <c r="J19" s="473"/>
      <c r="K19" s="469">
        <v>112.87533333333333</v>
      </c>
      <c r="L19" s="469">
        <v>80975667.54699999</v>
      </c>
      <c r="M19" s="469">
        <v>12961670.43</v>
      </c>
      <c r="N19" s="472">
        <v>93937337.977</v>
      </c>
    </row>
    <row r="20" spans="1:14" ht="12" hidden="1">
      <c r="A20" s="456"/>
      <c r="B20" s="448" t="s">
        <v>202</v>
      </c>
      <c r="C20" s="469">
        <v>82.32033333333332</v>
      </c>
      <c r="D20" s="471">
        <v>11904812.559999999</v>
      </c>
      <c r="E20" s="471">
        <v>2634242.11</v>
      </c>
      <c r="F20" s="471">
        <v>14539054.67</v>
      </c>
      <c r="G20" s="469"/>
      <c r="H20" s="471"/>
      <c r="I20" s="473"/>
      <c r="J20" s="473"/>
      <c r="K20" s="469">
        <v>82.32033333333332</v>
      </c>
      <c r="L20" s="469">
        <v>11904812.559999999</v>
      </c>
      <c r="M20" s="469">
        <v>2634242.11</v>
      </c>
      <c r="N20" s="472">
        <v>14539054.67</v>
      </c>
    </row>
    <row r="21" spans="1:14" ht="15.75" hidden="1">
      <c r="A21" s="460" t="s">
        <v>981</v>
      </c>
      <c r="B21" s="441"/>
      <c r="C21" s="467">
        <v>258.68588</v>
      </c>
      <c r="D21" s="468">
        <v>109870037.30199999</v>
      </c>
      <c r="E21" s="468">
        <v>17228504.927</v>
      </c>
      <c r="F21" s="468">
        <v>127098542.229</v>
      </c>
      <c r="G21" s="467">
        <v>479.9455533333334</v>
      </c>
      <c r="H21" s="383">
        <v>168979269.397</v>
      </c>
      <c r="I21" s="383">
        <v>104932158.05299999</v>
      </c>
      <c r="J21" s="383">
        <v>273911427.45000005</v>
      </c>
      <c r="K21" s="467">
        <v>738.6314333333335</v>
      </c>
      <c r="L21" s="383">
        <v>278849306.699</v>
      </c>
      <c r="M21" s="383">
        <v>122160662.98</v>
      </c>
      <c r="N21" s="383">
        <v>401009969.6790001</v>
      </c>
    </row>
    <row r="22" spans="1:14" ht="12" hidden="1">
      <c r="A22" s="460" t="s">
        <v>42</v>
      </c>
      <c r="B22" s="440" t="s">
        <v>42</v>
      </c>
      <c r="C22" s="467"/>
      <c r="D22" s="468"/>
      <c r="E22" s="468"/>
      <c r="F22" s="468"/>
      <c r="G22" s="467">
        <v>3000</v>
      </c>
      <c r="H22" s="468"/>
      <c r="I22" s="466"/>
      <c r="J22" s="466"/>
      <c r="K22" s="467">
        <v>3000</v>
      </c>
      <c r="L22" s="467"/>
      <c r="M22" s="467"/>
      <c r="N22" s="470"/>
    </row>
    <row r="23" spans="1:14" ht="12" hidden="1">
      <c r="A23" s="460" t="s">
        <v>1108</v>
      </c>
      <c r="B23" s="441"/>
      <c r="C23" s="467"/>
      <c r="D23" s="468"/>
      <c r="E23" s="468"/>
      <c r="F23" s="468"/>
      <c r="G23" s="467">
        <v>3000</v>
      </c>
      <c r="H23" s="468"/>
      <c r="I23" s="466"/>
      <c r="J23" s="466"/>
      <c r="K23" s="467">
        <v>3000</v>
      </c>
      <c r="L23" s="467"/>
      <c r="M23" s="467"/>
      <c r="N23" s="470"/>
    </row>
    <row r="24" spans="1:14" ht="12" hidden="1">
      <c r="A24" s="460" t="s">
        <v>735</v>
      </c>
      <c r="B24" s="440" t="s">
        <v>1059</v>
      </c>
      <c r="C24" s="467"/>
      <c r="D24" s="468"/>
      <c r="E24" s="468"/>
      <c r="F24" s="468"/>
      <c r="G24" s="467">
        <v>0</v>
      </c>
      <c r="H24" s="468">
        <v>148191919</v>
      </c>
      <c r="I24" s="466"/>
      <c r="J24" s="466">
        <v>148191919</v>
      </c>
      <c r="K24" s="467">
        <v>0</v>
      </c>
      <c r="L24" s="467">
        <v>148191919</v>
      </c>
      <c r="M24" s="467"/>
      <c r="N24" s="470">
        <v>148191919</v>
      </c>
    </row>
    <row r="25" spans="1:14" ht="12" hidden="1">
      <c r="A25" s="456"/>
      <c r="B25" s="448" t="s">
        <v>995</v>
      </c>
      <c r="C25" s="469"/>
      <c r="D25" s="471"/>
      <c r="E25" s="471"/>
      <c r="F25" s="471"/>
      <c r="G25" s="469">
        <v>2000</v>
      </c>
      <c r="H25" s="471">
        <v>123312500</v>
      </c>
      <c r="I25" s="473">
        <v>193050000</v>
      </c>
      <c r="J25" s="473">
        <v>316362500</v>
      </c>
      <c r="K25" s="469">
        <v>2000</v>
      </c>
      <c r="L25" s="469">
        <v>123312500</v>
      </c>
      <c r="M25" s="469">
        <v>193050000</v>
      </c>
      <c r="N25" s="472">
        <v>316362500</v>
      </c>
    </row>
    <row r="26" spans="1:14" ht="12" hidden="1">
      <c r="A26" s="456"/>
      <c r="B26" s="448" t="s">
        <v>1007</v>
      </c>
      <c r="C26" s="469"/>
      <c r="D26" s="471"/>
      <c r="E26" s="471"/>
      <c r="F26" s="471"/>
      <c r="G26" s="469"/>
      <c r="H26" s="471">
        <v>50000000</v>
      </c>
      <c r="I26" s="473"/>
      <c r="J26" s="473">
        <v>50000000</v>
      </c>
      <c r="K26" s="469"/>
      <c r="L26" s="469">
        <v>50000000</v>
      </c>
      <c r="M26" s="469"/>
      <c r="N26" s="472">
        <v>50000000</v>
      </c>
    </row>
    <row r="27" spans="1:14" ht="12" hidden="1">
      <c r="A27" s="460" t="s">
        <v>1110</v>
      </c>
      <c r="B27" s="441"/>
      <c r="C27" s="467"/>
      <c r="D27" s="468"/>
      <c r="E27" s="468"/>
      <c r="F27" s="468"/>
      <c r="G27" s="467">
        <v>2000</v>
      </c>
      <c r="H27" s="468">
        <v>321504419</v>
      </c>
      <c r="I27" s="466">
        <v>193050000</v>
      </c>
      <c r="J27" s="466">
        <v>514554419</v>
      </c>
      <c r="K27" s="467">
        <v>2000</v>
      </c>
      <c r="L27" s="467">
        <v>321504419</v>
      </c>
      <c r="M27" s="467">
        <v>193050000</v>
      </c>
      <c r="N27" s="470">
        <v>514554419</v>
      </c>
    </row>
    <row r="28" spans="1:14" ht="12" hidden="1">
      <c r="A28" s="460" t="s">
        <v>278</v>
      </c>
      <c r="B28" s="440" t="s">
        <v>189</v>
      </c>
      <c r="C28" s="467">
        <v>4.033333333333333</v>
      </c>
      <c r="D28" s="468">
        <v>8870000</v>
      </c>
      <c r="E28" s="468"/>
      <c r="F28" s="468">
        <v>8870000</v>
      </c>
      <c r="G28" s="467">
        <v>1677.2556066666666</v>
      </c>
      <c r="H28" s="468">
        <v>519894615.01400006</v>
      </c>
      <c r="I28" s="466">
        <v>23399132.749999996</v>
      </c>
      <c r="J28" s="466">
        <v>543293747.764</v>
      </c>
      <c r="K28" s="467">
        <v>1681.28894</v>
      </c>
      <c r="L28" s="467">
        <v>528764615.01400006</v>
      </c>
      <c r="M28" s="467">
        <v>23399132.749999996</v>
      </c>
      <c r="N28" s="470">
        <v>552163747.764</v>
      </c>
    </row>
    <row r="29" spans="1:14" ht="12" hidden="1">
      <c r="A29" s="456"/>
      <c r="B29" s="448" t="s">
        <v>373</v>
      </c>
      <c r="C29" s="469"/>
      <c r="D29" s="471"/>
      <c r="E29" s="471"/>
      <c r="F29" s="471"/>
      <c r="G29" s="469">
        <v>5.006666666666667</v>
      </c>
      <c r="H29" s="471"/>
      <c r="I29" s="473">
        <v>877600.65</v>
      </c>
      <c r="J29" s="473">
        <v>877600.65</v>
      </c>
      <c r="K29" s="469">
        <v>5.006666666666667</v>
      </c>
      <c r="L29" s="469"/>
      <c r="M29" s="469">
        <v>877600.65</v>
      </c>
      <c r="N29" s="472">
        <v>877600.65</v>
      </c>
    </row>
    <row r="30" spans="1:14" ht="12" hidden="1">
      <c r="A30" s="456"/>
      <c r="B30" s="448" t="s">
        <v>1</v>
      </c>
      <c r="C30" s="469"/>
      <c r="D30" s="471"/>
      <c r="E30" s="471"/>
      <c r="F30" s="471"/>
      <c r="G30" s="469">
        <v>4.802253333333333</v>
      </c>
      <c r="H30" s="471"/>
      <c r="I30" s="473"/>
      <c r="J30" s="473"/>
      <c r="K30" s="469">
        <v>4.802253333333333</v>
      </c>
      <c r="L30" s="469"/>
      <c r="M30" s="469"/>
      <c r="N30" s="472"/>
    </row>
    <row r="31" spans="1:14" ht="12" hidden="1">
      <c r="A31" s="456"/>
      <c r="B31" s="448" t="s">
        <v>82</v>
      </c>
      <c r="C31" s="469">
        <v>18.576653333333333</v>
      </c>
      <c r="D31" s="471"/>
      <c r="E31" s="471"/>
      <c r="F31" s="471"/>
      <c r="G31" s="469"/>
      <c r="H31" s="471"/>
      <c r="I31" s="473"/>
      <c r="J31" s="473"/>
      <c r="K31" s="469">
        <v>18.576653333333333</v>
      </c>
      <c r="L31" s="469"/>
      <c r="M31" s="469"/>
      <c r="N31" s="472"/>
    </row>
    <row r="32" spans="1:14" ht="12" hidden="1">
      <c r="A32" s="456"/>
      <c r="B32" s="448" t="s">
        <v>192</v>
      </c>
      <c r="C32" s="469"/>
      <c r="D32" s="471"/>
      <c r="E32" s="471"/>
      <c r="F32" s="471"/>
      <c r="G32" s="469">
        <v>118.92733333333335</v>
      </c>
      <c r="H32" s="471">
        <v>3830669.09</v>
      </c>
      <c r="I32" s="473">
        <v>22225292.97</v>
      </c>
      <c r="J32" s="473">
        <v>26055962.06</v>
      </c>
      <c r="K32" s="469">
        <v>118.92733333333335</v>
      </c>
      <c r="L32" s="469">
        <v>3830669.09</v>
      </c>
      <c r="M32" s="469">
        <v>22225292.97</v>
      </c>
      <c r="N32" s="472">
        <v>26055962.06</v>
      </c>
    </row>
    <row r="33" spans="1:14" ht="12" hidden="1">
      <c r="A33" s="456"/>
      <c r="B33" s="448" t="s">
        <v>194</v>
      </c>
      <c r="C33" s="469">
        <v>4.667333333333334</v>
      </c>
      <c r="D33" s="471"/>
      <c r="E33" s="471"/>
      <c r="F33" s="471"/>
      <c r="G33" s="469">
        <v>1003.4817333333335</v>
      </c>
      <c r="H33" s="471">
        <v>65467051.175</v>
      </c>
      <c r="I33" s="473">
        <v>32170818.741000004</v>
      </c>
      <c r="J33" s="473">
        <v>97640366.51799999</v>
      </c>
      <c r="K33" s="469">
        <v>1008.1490666666668</v>
      </c>
      <c r="L33" s="469">
        <v>65467051.175</v>
      </c>
      <c r="M33" s="469">
        <v>32170818.741000004</v>
      </c>
      <c r="N33" s="472">
        <v>97640366.51799999</v>
      </c>
    </row>
    <row r="34" spans="1:14" ht="12" hidden="1">
      <c r="A34" s="456"/>
      <c r="B34" s="448" t="s">
        <v>193</v>
      </c>
      <c r="C34" s="469">
        <v>0.13</v>
      </c>
      <c r="D34" s="471">
        <v>17999.995</v>
      </c>
      <c r="E34" s="471"/>
      <c r="F34" s="471">
        <v>17999.995</v>
      </c>
      <c r="G34" s="469">
        <v>7.466666666666667</v>
      </c>
      <c r="H34" s="471">
        <v>44256.989</v>
      </c>
      <c r="I34" s="473"/>
      <c r="J34" s="473">
        <v>44256.989</v>
      </c>
      <c r="K34" s="469">
        <v>7.596666666666667</v>
      </c>
      <c r="L34" s="469">
        <v>62256.984</v>
      </c>
      <c r="M34" s="469"/>
      <c r="N34" s="472">
        <v>62256.984</v>
      </c>
    </row>
    <row r="35" spans="1:14" ht="12" hidden="1">
      <c r="A35" s="456"/>
      <c r="B35" s="448" t="s">
        <v>57</v>
      </c>
      <c r="C35" s="469"/>
      <c r="D35" s="471"/>
      <c r="E35" s="471"/>
      <c r="F35" s="471"/>
      <c r="G35" s="469">
        <v>1100</v>
      </c>
      <c r="H35" s="471">
        <v>285206093.3</v>
      </c>
      <c r="I35" s="473">
        <v>18476320.06</v>
      </c>
      <c r="J35" s="473">
        <v>303682413.36</v>
      </c>
      <c r="K35" s="469">
        <v>1100</v>
      </c>
      <c r="L35" s="469">
        <v>285206093.3</v>
      </c>
      <c r="M35" s="469">
        <v>18476320.06</v>
      </c>
      <c r="N35" s="472">
        <v>303682413.36</v>
      </c>
    </row>
    <row r="36" spans="1:14" ht="12" hidden="1">
      <c r="A36" s="456"/>
      <c r="B36" s="448" t="s">
        <v>196</v>
      </c>
      <c r="C36" s="469"/>
      <c r="D36" s="471"/>
      <c r="E36" s="471"/>
      <c r="F36" s="471"/>
      <c r="G36" s="469">
        <v>44.536593333333336</v>
      </c>
      <c r="H36" s="471">
        <v>21641955.768</v>
      </c>
      <c r="I36" s="473">
        <v>1667480.27</v>
      </c>
      <c r="J36" s="473">
        <v>23309436.038</v>
      </c>
      <c r="K36" s="469">
        <v>44.536593333333336</v>
      </c>
      <c r="L36" s="469">
        <v>21641955.768</v>
      </c>
      <c r="M36" s="469">
        <v>1667480.27</v>
      </c>
      <c r="N36" s="472">
        <v>23309436.038</v>
      </c>
    </row>
    <row r="37" spans="1:14" ht="12" hidden="1">
      <c r="A37" s="456"/>
      <c r="B37" s="448" t="s">
        <v>10</v>
      </c>
      <c r="C37" s="469">
        <v>29.176973333333333</v>
      </c>
      <c r="D37" s="471">
        <v>13699479.990000002</v>
      </c>
      <c r="E37" s="471">
        <v>64821.89</v>
      </c>
      <c r="F37" s="471">
        <v>13764301.88</v>
      </c>
      <c r="G37" s="469"/>
      <c r="H37" s="471"/>
      <c r="I37" s="473"/>
      <c r="J37" s="473"/>
      <c r="K37" s="469">
        <v>29.176973333333333</v>
      </c>
      <c r="L37" s="469">
        <v>13699479.990000002</v>
      </c>
      <c r="M37" s="469">
        <v>64821.89</v>
      </c>
      <c r="N37" s="472">
        <v>13764301.88</v>
      </c>
    </row>
    <row r="38" spans="1:14" ht="12" hidden="1">
      <c r="A38" s="456"/>
      <c r="B38" s="448" t="s">
        <v>439</v>
      </c>
      <c r="C38" s="469"/>
      <c r="D38" s="471"/>
      <c r="E38" s="471"/>
      <c r="F38" s="471"/>
      <c r="G38" s="469">
        <v>0.6346666666666667</v>
      </c>
      <c r="H38" s="471"/>
      <c r="I38" s="473"/>
      <c r="J38" s="473"/>
      <c r="K38" s="469">
        <v>0.6346666666666667</v>
      </c>
      <c r="L38" s="469"/>
      <c r="M38" s="469"/>
      <c r="N38" s="472"/>
    </row>
    <row r="39" spans="1:14" ht="12" hidden="1">
      <c r="A39" s="456"/>
      <c r="B39" s="448" t="s">
        <v>22</v>
      </c>
      <c r="C39" s="469"/>
      <c r="D39" s="471"/>
      <c r="E39" s="471"/>
      <c r="F39" s="471"/>
      <c r="G39" s="469">
        <v>0.4666666666666667</v>
      </c>
      <c r="H39" s="471"/>
      <c r="I39" s="473"/>
      <c r="J39" s="473"/>
      <c r="K39" s="469">
        <v>0.4666666666666667</v>
      </c>
      <c r="L39" s="469"/>
      <c r="M39" s="469"/>
      <c r="N39" s="472"/>
    </row>
    <row r="40" spans="1:14" ht="12" hidden="1">
      <c r="A40" s="456"/>
      <c r="B40" s="448" t="s">
        <v>1095</v>
      </c>
      <c r="C40" s="469"/>
      <c r="D40" s="471"/>
      <c r="E40" s="471">
        <v>268484.123</v>
      </c>
      <c r="F40" s="471">
        <v>268484.123</v>
      </c>
      <c r="G40" s="469"/>
      <c r="H40" s="471"/>
      <c r="I40" s="473"/>
      <c r="J40" s="473"/>
      <c r="K40" s="469"/>
      <c r="L40" s="469"/>
      <c r="M40" s="469">
        <v>268484.123</v>
      </c>
      <c r="N40" s="472">
        <v>268484.123</v>
      </c>
    </row>
    <row r="41" spans="1:14" ht="12" hidden="1">
      <c r="A41" s="460" t="s">
        <v>982</v>
      </c>
      <c r="B41" s="441"/>
      <c r="C41" s="467">
        <v>56.58429333333333</v>
      </c>
      <c r="D41" s="468">
        <v>22587479.985</v>
      </c>
      <c r="E41" s="468">
        <v>333306.01300000004</v>
      </c>
      <c r="F41" s="468">
        <v>22920785.998</v>
      </c>
      <c r="G41" s="467">
        <v>3962.5781866666666</v>
      </c>
      <c r="H41" s="468">
        <v>896084641.3360001</v>
      </c>
      <c r="I41" s="466">
        <v>98816645.441</v>
      </c>
      <c r="J41" s="466">
        <v>994903783.379</v>
      </c>
      <c r="K41" s="467">
        <v>4019.1624800000004</v>
      </c>
      <c r="L41" s="467">
        <v>918672121.321</v>
      </c>
      <c r="M41" s="467">
        <v>99149951.454</v>
      </c>
      <c r="N41" s="470">
        <v>1017824569.377</v>
      </c>
    </row>
    <row r="42" spans="1:14" ht="15.75" hidden="1">
      <c r="A42" s="460" t="s">
        <v>984</v>
      </c>
      <c r="B42" s="440" t="s">
        <v>984</v>
      </c>
      <c r="C42" s="467"/>
      <c r="D42" s="468"/>
      <c r="E42" s="468"/>
      <c r="F42" s="468"/>
      <c r="G42" s="383">
        <v>3200</v>
      </c>
      <c r="H42" s="383">
        <v>108070885.29999998</v>
      </c>
      <c r="I42" s="383">
        <v>33655492.4</v>
      </c>
      <c r="J42" s="383">
        <v>141726377.7</v>
      </c>
      <c r="K42" s="383">
        <v>3200</v>
      </c>
      <c r="L42" s="383">
        <v>108070885.29999998</v>
      </c>
      <c r="M42" s="383">
        <v>33655492.4</v>
      </c>
      <c r="N42" s="383">
        <v>141726377.7</v>
      </c>
    </row>
    <row r="43" spans="1:14" ht="12" hidden="1">
      <c r="A43" s="460" t="s">
        <v>1109</v>
      </c>
      <c r="B43" s="441"/>
      <c r="C43" s="467"/>
      <c r="D43" s="468"/>
      <c r="E43" s="468"/>
      <c r="F43" s="468"/>
      <c r="G43" s="467">
        <v>3200</v>
      </c>
      <c r="H43" s="468">
        <v>108070885.29999998</v>
      </c>
      <c r="I43" s="466">
        <v>33655492.4</v>
      </c>
      <c r="J43" s="466">
        <v>141726377.7</v>
      </c>
      <c r="K43" s="467">
        <v>3200</v>
      </c>
      <c r="L43" s="467">
        <v>108070885.29999998</v>
      </c>
      <c r="M43" s="467">
        <v>33655492.4</v>
      </c>
      <c r="N43" s="470">
        <v>141726377.7</v>
      </c>
    </row>
    <row r="44" spans="1:14" ht="12" hidden="1">
      <c r="A44" s="474" t="s">
        <v>678</v>
      </c>
      <c r="B44" s="450"/>
      <c r="C44" s="485">
        <v>315.27017333333333</v>
      </c>
      <c r="D44" s="486">
        <v>132457517.287</v>
      </c>
      <c r="E44" s="486">
        <v>17561810.94</v>
      </c>
      <c r="F44" s="486">
        <v>150019328.227</v>
      </c>
      <c r="G44" s="485">
        <v>12642.523740000002</v>
      </c>
      <c r="H44" s="486">
        <v>1494639215.033</v>
      </c>
      <c r="I44" s="484">
        <v>430454295.89399993</v>
      </c>
      <c r="J44" s="484">
        <v>1925096007.5290005</v>
      </c>
      <c r="K44" s="485">
        <v>12957.793913333337</v>
      </c>
      <c r="L44" s="485">
        <v>1627096732.3199997</v>
      </c>
      <c r="M44" s="485">
        <v>448016106.834</v>
      </c>
      <c r="N44" s="487">
        <v>2075115335.7560005</v>
      </c>
    </row>
    <row r="45" spans="1:14" ht="12" hidden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</row>
    <row r="46" spans="1:14" ht="12" hidden="1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</row>
    <row r="47" spans="1:14" ht="30" customHeight="1">
      <c r="A47" s="593" t="s">
        <v>279</v>
      </c>
      <c r="B47" s="431" t="s">
        <v>932</v>
      </c>
      <c r="C47" s="432">
        <v>2.6666666666666665</v>
      </c>
      <c r="D47" s="383"/>
      <c r="E47" s="383"/>
      <c r="F47" s="383"/>
      <c r="G47" s="432"/>
      <c r="H47" s="383"/>
      <c r="I47" s="383"/>
      <c r="J47" s="383"/>
      <c r="K47" s="432">
        <v>2.6666666666666665</v>
      </c>
      <c r="L47" s="383"/>
      <c r="M47" s="383"/>
      <c r="N47" s="383"/>
    </row>
    <row r="48" spans="1:14" ht="30" customHeight="1">
      <c r="A48" s="593"/>
      <c r="B48" s="431" t="s">
        <v>86</v>
      </c>
      <c r="C48" s="432">
        <v>3.666666666666667</v>
      </c>
      <c r="D48" s="383"/>
      <c r="E48" s="383"/>
      <c r="F48" s="383"/>
      <c r="G48" s="432">
        <v>402.05930000000006</v>
      </c>
      <c r="H48" s="383">
        <v>158300116.83</v>
      </c>
      <c r="I48" s="383">
        <v>103449973.11999999</v>
      </c>
      <c r="J48" s="383">
        <v>261750089.95000005</v>
      </c>
      <c r="K48" s="432">
        <v>405.72596666666675</v>
      </c>
      <c r="L48" s="383">
        <v>158300116.83</v>
      </c>
      <c r="M48" s="383">
        <v>103449973.11999999</v>
      </c>
      <c r="N48" s="383">
        <v>261750089.95000005</v>
      </c>
    </row>
    <row r="49" spans="1:14" ht="30" customHeight="1">
      <c r="A49" s="593"/>
      <c r="B49" s="431" t="s">
        <v>87</v>
      </c>
      <c r="C49" s="432">
        <v>0.4666666666666667</v>
      </c>
      <c r="D49" s="383"/>
      <c r="E49" s="383">
        <v>187860.678</v>
      </c>
      <c r="F49" s="383">
        <v>187860.678</v>
      </c>
      <c r="G49" s="432">
        <v>30.57282</v>
      </c>
      <c r="H49" s="383">
        <v>244454.26299999998</v>
      </c>
      <c r="I49" s="383">
        <v>1482184.933</v>
      </c>
      <c r="J49" s="383">
        <v>1726639.196</v>
      </c>
      <c r="K49" s="432">
        <v>31.039486666666665</v>
      </c>
      <c r="L49" s="383">
        <v>244454.26299999998</v>
      </c>
      <c r="M49" s="383">
        <v>1670045.611</v>
      </c>
      <c r="N49" s="383">
        <v>1914499.874</v>
      </c>
    </row>
    <row r="50" spans="1:14" ht="30" customHeight="1">
      <c r="A50" s="593"/>
      <c r="B50" s="431" t="s">
        <v>887</v>
      </c>
      <c r="C50" s="432">
        <v>6.473333333333333</v>
      </c>
      <c r="D50" s="383"/>
      <c r="E50" s="383"/>
      <c r="F50" s="383"/>
      <c r="G50" s="432"/>
      <c r="H50" s="383"/>
      <c r="I50" s="383"/>
      <c r="J50" s="383"/>
      <c r="K50" s="432">
        <v>6.473333333333333</v>
      </c>
      <c r="L50" s="383"/>
      <c r="M50" s="383"/>
      <c r="N50" s="383"/>
    </row>
    <row r="51" spans="1:14" ht="30" customHeight="1">
      <c r="A51" s="593"/>
      <c r="B51" s="431" t="s">
        <v>88</v>
      </c>
      <c r="C51" s="432">
        <v>12.670213333333333</v>
      </c>
      <c r="D51" s="383">
        <v>6578940.37</v>
      </c>
      <c r="E51" s="383">
        <v>1444731.709</v>
      </c>
      <c r="F51" s="383">
        <v>8023672.079</v>
      </c>
      <c r="G51" s="432">
        <v>5.704493333333334</v>
      </c>
      <c r="H51" s="383"/>
      <c r="I51" s="383"/>
      <c r="J51" s="383"/>
      <c r="K51" s="432">
        <v>18.37470666666667</v>
      </c>
      <c r="L51" s="383">
        <v>6578940.37</v>
      </c>
      <c r="M51" s="383">
        <v>1444731.709</v>
      </c>
      <c r="N51" s="383">
        <v>8023672.079</v>
      </c>
    </row>
    <row r="52" spans="1:14" ht="30" customHeight="1">
      <c r="A52" s="593"/>
      <c r="B52" s="431" t="s">
        <v>89</v>
      </c>
      <c r="C52" s="432">
        <v>5.013333333333334</v>
      </c>
      <c r="D52" s="383">
        <v>10213962.285</v>
      </c>
      <c r="E52" s="383"/>
      <c r="F52" s="383">
        <v>10213962.285</v>
      </c>
      <c r="G52" s="432">
        <v>15.987606666666666</v>
      </c>
      <c r="H52" s="383">
        <v>5734698.304</v>
      </c>
      <c r="I52" s="383"/>
      <c r="J52" s="383">
        <v>5734698.304</v>
      </c>
      <c r="K52" s="432">
        <v>21.00094</v>
      </c>
      <c r="L52" s="383">
        <v>15948660.589</v>
      </c>
      <c r="M52" s="383"/>
      <c r="N52" s="383">
        <v>15948660.589</v>
      </c>
    </row>
    <row r="53" spans="1:14" ht="30" customHeight="1">
      <c r="A53" s="593"/>
      <c r="B53" s="431" t="s">
        <v>90</v>
      </c>
      <c r="C53" s="432">
        <v>0.23333333333333334</v>
      </c>
      <c r="D53" s="383"/>
      <c r="E53" s="383"/>
      <c r="F53" s="383"/>
      <c r="G53" s="432">
        <v>11.2</v>
      </c>
      <c r="H53" s="383"/>
      <c r="I53" s="383"/>
      <c r="J53" s="383"/>
      <c r="K53" s="432">
        <v>11.433333333333332</v>
      </c>
      <c r="L53" s="383"/>
      <c r="M53" s="383"/>
      <c r="N53" s="383"/>
    </row>
    <row r="54" spans="1:14" ht="30" customHeight="1">
      <c r="A54" s="593"/>
      <c r="B54" s="431" t="s">
        <v>91</v>
      </c>
      <c r="C54" s="432"/>
      <c r="D54" s="383"/>
      <c r="E54" s="383"/>
      <c r="F54" s="383"/>
      <c r="G54" s="432">
        <v>5.078666666666667</v>
      </c>
      <c r="H54" s="383"/>
      <c r="I54" s="383"/>
      <c r="J54" s="383"/>
      <c r="K54" s="432">
        <v>5.078666666666667</v>
      </c>
      <c r="L54" s="383"/>
      <c r="M54" s="383"/>
      <c r="N54" s="383"/>
    </row>
    <row r="55" spans="1:14" ht="30" customHeight="1">
      <c r="A55" s="593"/>
      <c r="B55" s="431" t="s">
        <v>438</v>
      </c>
      <c r="C55" s="432">
        <v>10.3</v>
      </c>
      <c r="D55" s="383"/>
      <c r="E55" s="383"/>
      <c r="F55" s="383"/>
      <c r="G55" s="432"/>
      <c r="H55" s="383"/>
      <c r="I55" s="383"/>
      <c r="J55" s="383"/>
      <c r="K55" s="432">
        <v>10.3</v>
      </c>
      <c r="L55" s="383"/>
      <c r="M55" s="383"/>
      <c r="N55" s="383"/>
    </row>
    <row r="56" spans="1:14" ht="30" customHeight="1">
      <c r="A56" s="593"/>
      <c r="B56" s="431" t="s">
        <v>92</v>
      </c>
      <c r="C56" s="432">
        <v>22</v>
      </c>
      <c r="D56" s="383">
        <v>196654.54</v>
      </c>
      <c r="E56" s="383"/>
      <c r="F56" s="383">
        <v>196654.54</v>
      </c>
      <c r="G56" s="432">
        <v>9.342666666666666</v>
      </c>
      <c r="H56" s="383">
        <v>4700000</v>
      </c>
      <c r="I56" s="383"/>
      <c r="J56" s="383">
        <v>4700000</v>
      </c>
      <c r="K56" s="432">
        <v>31.342666666666666</v>
      </c>
      <c r="L56" s="383">
        <v>4896654.54</v>
      </c>
      <c r="M56" s="383"/>
      <c r="N56" s="383">
        <v>4896654.54</v>
      </c>
    </row>
    <row r="57" spans="1:14" ht="30" customHeight="1">
      <c r="A57" s="593"/>
      <c r="B57" s="431" t="s">
        <v>197</v>
      </c>
      <c r="C57" s="432">
        <v>112.87533333333333</v>
      </c>
      <c r="D57" s="383">
        <v>80975667.54699999</v>
      </c>
      <c r="E57" s="383">
        <v>12961670.43</v>
      </c>
      <c r="F57" s="383">
        <v>93937337.977</v>
      </c>
      <c r="G57" s="432"/>
      <c r="H57" s="383"/>
      <c r="I57" s="383"/>
      <c r="J57" s="383"/>
      <c r="K57" s="432">
        <v>112.87533333333333</v>
      </c>
      <c r="L57" s="383">
        <v>80975667.54699999</v>
      </c>
      <c r="M57" s="383">
        <v>12961670.43</v>
      </c>
      <c r="N57" s="383">
        <v>93937337.977</v>
      </c>
    </row>
    <row r="58" spans="1:14" ht="30" customHeight="1">
      <c r="A58" s="593"/>
      <c r="B58" s="431" t="s">
        <v>202</v>
      </c>
      <c r="C58" s="432">
        <v>82.32033333333332</v>
      </c>
      <c r="D58" s="383">
        <v>11904812.559999999</v>
      </c>
      <c r="E58" s="383">
        <v>2634242.11</v>
      </c>
      <c r="F58" s="383">
        <v>14539054.67</v>
      </c>
      <c r="G58" s="432"/>
      <c r="H58" s="383"/>
      <c r="I58" s="383"/>
      <c r="J58" s="383"/>
      <c r="K58" s="432">
        <v>82.32033333333332</v>
      </c>
      <c r="L58" s="383">
        <v>11904812.559999999</v>
      </c>
      <c r="M58" s="383">
        <v>2634242.11</v>
      </c>
      <c r="N58" s="383">
        <v>14539054.67</v>
      </c>
    </row>
    <row r="59" spans="1:16" s="376" customFormat="1" ht="30" customHeight="1">
      <c r="A59" s="595" t="s">
        <v>981</v>
      </c>
      <c r="B59" s="595"/>
      <c r="C59" s="433">
        <v>258.68588</v>
      </c>
      <c r="D59" s="385">
        <v>109870037.30199999</v>
      </c>
      <c r="E59" s="385">
        <v>17228504.927</v>
      </c>
      <c r="F59" s="500">
        <v>127098542.229</v>
      </c>
      <c r="G59" s="501">
        <v>479.9455533333334</v>
      </c>
      <c r="H59" s="500">
        <v>168979269.397</v>
      </c>
      <c r="I59" s="500">
        <v>104932158.05299999</v>
      </c>
      <c r="J59" s="500">
        <v>273911427.45000005</v>
      </c>
      <c r="K59" s="501">
        <v>738.6314333333335</v>
      </c>
      <c r="L59" s="500">
        <v>278849306.699</v>
      </c>
      <c r="M59" s="500">
        <v>122160662.98</v>
      </c>
      <c r="N59" s="500">
        <v>401009969.6790001</v>
      </c>
      <c r="P59" s="385"/>
    </row>
    <row r="60" spans="1:16" ht="30" customHeight="1">
      <c r="A60" s="594" t="s">
        <v>278</v>
      </c>
      <c r="B60" s="431" t="s">
        <v>189</v>
      </c>
      <c r="C60" s="432">
        <v>4.033333333333333</v>
      </c>
      <c r="D60" s="383">
        <v>8870000</v>
      </c>
      <c r="E60" s="383"/>
      <c r="F60" s="383">
        <v>8870000</v>
      </c>
      <c r="G60" s="432">
        <v>1677.2556066666666</v>
      </c>
      <c r="H60" s="383">
        <v>519894615.01400006</v>
      </c>
      <c r="I60" s="383">
        <v>23399132.749999996</v>
      </c>
      <c r="J60" s="383">
        <v>543293747.764</v>
      </c>
      <c r="K60" s="432">
        <v>1681.28894</v>
      </c>
      <c r="L60" s="383">
        <v>528764615.01400006</v>
      </c>
      <c r="M60" s="383">
        <v>23399132.749999996</v>
      </c>
      <c r="N60" s="383">
        <v>552163747.764</v>
      </c>
      <c r="P60" s="385"/>
    </row>
    <row r="61" spans="1:14" ht="30" customHeight="1">
      <c r="A61" s="594"/>
      <c r="B61" s="431" t="s">
        <v>373</v>
      </c>
      <c r="C61" s="432"/>
      <c r="D61" s="383"/>
      <c r="E61" s="383"/>
      <c r="F61" s="383"/>
      <c r="G61" s="432">
        <v>5.006666666666667</v>
      </c>
      <c r="H61" s="383"/>
      <c r="I61" s="383">
        <v>877600.65</v>
      </c>
      <c r="J61" s="383">
        <v>877600.65</v>
      </c>
      <c r="K61" s="432">
        <v>5.006666666666667</v>
      </c>
      <c r="L61" s="383"/>
      <c r="M61" s="383">
        <v>877600.65</v>
      </c>
      <c r="N61" s="383">
        <v>877600.65</v>
      </c>
    </row>
    <row r="62" spans="1:14" ht="30" customHeight="1">
      <c r="A62" s="594"/>
      <c r="B62" s="431" t="s">
        <v>1</v>
      </c>
      <c r="C62" s="432"/>
      <c r="D62" s="383"/>
      <c r="E62" s="383"/>
      <c r="F62" s="383"/>
      <c r="G62" s="432">
        <v>4.802253333333333</v>
      </c>
      <c r="H62" s="383"/>
      <c r="I62" s="383"/>
      <c r="J62" s="383"/>
      <c r="K62" s="432">
        <v>4.802253333333333</v>
      </c>
      <c r="L62" s="383"/>
      <c r="M62" s="383"/>
      <c r="N62" s="383"/>
    </row>
    <row r="63" spans="1:14" ht="30" customHeight="1">
      <c r="A63" s="594"/>
      <c r="B63" s="431" t="s">
        <v>82</v>
      </c>
      <c r="C63" s="432">
        <v>18.576653333333333</v>
      </c>
      <c r="D63" s="383"/>
      <c r="E63" s="383"/>
      <c r="F63" s="383"/>
      <c r="G63" s="432"/>
      <c r="H63" s="383"/>
      <c r="I63" s="383"/>
      <c r="J63" s="383"/>
      <c r="K63" s="432">
        <v>18.576653333333333</v>
      </c>
      <c r="L63" s="383"/>
      <c r="M63" s="383"/>
      <c r="N63" s="383"/>
    </row>
    <row r="64" spans="1:14" ht="30" customHeight="1">
      <c r="A64" s="594"/>
      <c r="B64" s="431" t="s">
        <v>192</v>
      </c>
      <c r="C64" s="432"/>
      <c r="D64" s="383"/>
      <c r="E64" s="383"/>
      <c r="F64" s="383"/>
      <c r="G64" s="432">
        <v>118.92733333333335</v>
      </c>
      <c r="H64" s="383">
        <v>3830669.09</v>
      </c>
      <c r="I64" s="383">
        <v>22225292.97</v>
      </c>
      <c r="J64" s="383">
        <v>26055962.06</v>
      </c>
      <c r="K64" s="432">
        <v>118.92733333333335</v>
      </c>
      <c r="L64" s="383">
        <v>3830669.09</v>
      </c>
      <c r="M64" s="383">
        <v>22225292.97</v>
      </c>
      <c r="N64" s="383">
        <v>26055962.06</v>
      </c>
    </row>
    <row r="65" spans="1:14" ht="30" customHeight="1">
      <c r="A65" s="594"/>
      <c r="B65" s="431" t="s">
        <v>194</v>
      </c>
      <c r="C65" s="432">
        <v>4.667333333333334</v>
      </c>
      <c r="D65" s="383"/>
      <c r="E65" s="383"/>
      <c r="F65" s="383"/>
      <c r="G65" s="432">
        <v>1003.4817333333335</v>
      </c>
      <c r="H65" s="383">
        <v>65467051.175</v>
      </c>
      <c r="I65" s="383">
        <v>32170818.741000004</v>
      </c>
      <c r="J65" s="383">
        <v>97640366.51799999</v>
      </c>
      <c r="K65" s="432">
        <v>1008.1490666666668</v>
      </c>
      <c r="L65" s="383">
        <v>65467051.175</v>
      </c>
      <c r="M65" s="383">
        <v>32170818.741000004</v>
      </c>
      <c r="N65" s="383">
        <v>97640366.51799999</v>
      </c>
    </row>
    <row r="66" spans="1:14" ht="30" customHeight="1">
      <c r="A66" s="594"/>
      <c r="B66" s="431" t="s">
        <v>193</v>
      </c>
      <c r="C66" s="432">
        <v>0.13</v>
      </c>
      <c r="D66" s="383">
        <v>17999.995</v>
      </c>
      <c r="E66" s="383"/>
      <c r="F66" s="383">
        <v>17999.995</v>
      </c>
      <c r="G66" s="432">
        <v>7.466666666666667</v>
      </c>
      <c r="H66" s="383">
        <v>44256.989</v>
      </c>
      <c r="I66" s="383"/>
      <c r="J66" s="383">
        <v>44256.989</v>
      </c>
      <c r="K66" s="432">
        <v>7.596666666666667</v>
      </c>
      <c r="L66" s="383">
        <v>62256.984</v>
      </c>
      <c r="M66" s="383"/>
      <c r="N66" s="383">
        <v>62256.984</v>
      </c>
    </row>
    <row r="67" spans="1:14" ht="30" customHeight="1">
      <c r="A67" s="594"/>
      <c r="B67" s="431" t="s">
        <v>57</v>
      </c>
      <c r="C67" s="432"/>
      <c r="D67" s="383"/>
      <c r="E67" s="383"/>
      <c r="F67" s="383"/>
      <c r="G67" s="432">
        <v>1100</v>
      </c>
      <c r="H67" s="383">
        <v>285206093.3</v>
      </c>
      <c r="I67" s="383">
        <v>18476320.06</v>
      </c>
      <c r="J67" s="383">
        <v>303682413.36</v>
      </c>
      <c r="K67" s="432">
        <v>1100</v>
      </c>
      <c r="L67" s="383">
        <v>285206093.3</v>
      </c>
      <c r="M67" s="383">
        <v>18476320.06</v>
      </c>
      <c r="N67" s="383">
        <v>303682413.36</v>
      </c>
    </row>
    <row r="68" spans="1:14" ht="30" customHeight="1">
      <c r="A68" s="594"/>
      <c r="B68" s="431" t="s">
        <v>196</v>
      </c>
      <c r="C68" s="432"/>
      <c r="D68" s="383"/>
      <c r="E68" s="383"/>
      <c r="F68" s="383"/>
      <c r="G68" s="432">
        <v>44.536593333333336</v>
      </c>
      <c r="H68" s="383">
        <v>21641955.768</v>
      </c>
      <c r="I68" s="383">
        <v>1667480.27</v>
      </c>
      <c r="J68" s="383">
        <v>23309436.038</v>
      </c>
      <c r="K68" s="432">
        <v>44.536593333333336</v>
      </c>
      <c r="L68" s="383">
        <v>21641955.768</v>
      </c>
      <c r="M68" s="383">
        <v>1667480.27</v>
      </c>
      <c r="N68" s="383">
        <v>23309436.038</v>
      </c>
    </row>
    <row r="69" spans="1:14" ht="30" customHeight="1">
      <c r="A69" s="594"/>
      <c r="B69" s="431" t="s">
        <v>10</v>
      </c>
      <c r="C69" s="432">
        <v>29.176973333333333</v>
      </c>
      <c r="D69" s="383">
        <v>13699479.990000002</v>
      </c>
      <c r="E69" s="383">
        <v>64821.89</v>
      </c>
      <c r="F69" s="383">
        <v>13764301.88</v>
      </c>
      <c r="G69" s="432"/>
      <c r="H69" s="383"/>
      <c r="I69" s="383"/>
      <c r="J69" s="383"/>
      <c r="K69" s="432">
        <v>29.176973333333333</v>
      </c>
      <c r="L69" s="383">
        <v>13699479.990000002</v>
      </c>
      <c r="M69" s="383">
        <v>64821.89</v>
      </c>
      <c r="N69" s="383">
        <v>13764301.88</v>
      </c>
    </row>
    <row r="70" spans="1:14" ht="30" customHeight="1">
      <c r="A70" s="594"/>
      <c r="B70" s="431" t="s">
        <v>439</v>
      </c>
      <c r="C70" s="432"/>
      <c r="D70" s="383"/>
      <c r="E70" s="383"/>
      <c r="F70" s="383"/>
      <c r="G70" s="432">
        <v>0.6346666666666667</v>
      </c>
      <c r="H70" s="383"/>
      <c r="I70" s="383"/>
      <c r="J70" s="383"/>
      <c r="K70" s="432">
        <v>0.6346666666666667</v>
      </c>
      <c r="L70" s="383"/>
      <c r="M70" s="383"/>
      <c r="N70" s="383"/>
    </row>
    <row r="71" spans="1:14" ht="30" customHeight="1">
      <c r="A71" s="594"/>
      <c r="B71" s="431" t="s">
        <v>22</v>
      </c>
      <c r="C71" s="432"/>
      <c r="D71" s="383"/>
      <c r="E71" s="383"/>
      <c r="F71" s="383"/>
      <c r="G71" s="432">
        <v>0.4666666666666667</v>
      </c>
      <c r="H71" s="383"/>
      <c r="I71" s="383"/>
      <c r="J71" s="383"/>
      <c r="K71" s="432">
        <v>0.4666666666666667</v>
      </c>
      <c r="L71" s="383"/>
      <c r="M71" s="383"/>
      <c r="N71" s="383"/>
    </row>
    <row r="72" spans="1:14" ht="30" customHeight="1">
      <c r="A72" s="594"/>
      <c r="B72" s="431" t="s">
        <v>1095</v>
      </c>
      <c r="C72" s="432"/>
      <c r="D72" s="383"/>
      <c r="E72" s="383">
        <v>268484.123</v>
      </c>
      <c r="F72" s="383">
        <v>268484.123</v>
      </c>
      <c r="G72" s="432"/>
      <c r="H72" s="383"/>
      <c r="I72" s="383"/>
      <c r="J72" s="383"/>
      <c r="K72" s="432"/>
      <c r="L72" s="383"/>
      <c r="M72" s="383">
        <v>268484.123</v>
      </c>
      <c r="N72" s="383">
        <v>268484.123</v>
      </c>
    </row>
    <row r="73" spans="1:14" s="376" customFormat="1" ht="30" customHeight="1">
      <c r="A73" s="595" t="s">
        <v>982</v>
      </c>
      <c r="B73" s="595"/>
      <c r="C73" s="433">
        <v>56.58429333333333</v>
      </c>
      <c r="D73" s="385">
        <v>22587479.985</v>
      </c>
      <c r="E73" s="385">
        <v>333306.01300000004</v>
      </c>
      <c r="F73" s="385">
        <v>22920785.998</v>
      </c>
      <c r="G73" s="433">
        <v>3962.5781866666666</v>
      </c>
      <c r="H73" s="385">
        <v>896084641.3360001</v>
      </c>
      <c r="I73" s="385">
        <v>98816645.441</v>
      </c>
      <c r="J73" s="385">
        <v>994903783.379</v>
      </c>
      <c r="K73" s="433">
        <v>4019.1624800000004</v>
      </c>
      <c r="L73" s="385">
        <v>918672121.321</v>
      </c>
      <c r="M73" s="385">
        <v>99149951.454</v>
      </c>
      <c r="N73" s="385">
        <v>1017824569.377</v>
      </c>
    </row>
    <row r="74" spans="1:14" ht="30" customHeight="1">
      <c r="A74" s="595" t="s">
        <v>1041</v>
      </c>
      <c r="B74" s="595"/>
      <c r="C74" s="433">
        <f aca="true" t="shared" si="0" ref="C74:N74">C59+C73</f>
        <v>315.27017333333333</v>
      </c>
      <c r="D74" s="385">
        <f t="shared" si="0"/>
        <v>132457517.28699999</v>
      </c>
      <c r="E74" s="385">
        <f t="shared" si="0"/>
        <v>17561810.94</v>
      </c>
      <c r="F74" s="385">
        <f t="shared" si="0"/>
        <v>150019328.227</v>
      </c>
      <c r="G74" s="433">
        <f t="shared" si="0"/>
        <v>4442.52374</v>
      </c>
      <c r="H74" s="385">
        <f t="shared" si="0"/>
        <v>1065063910.733</v>
      </c>
      <c r="I74" s="385">
        <f t="shared" si="0"/>
        <v>203748803.494</v>
      </c>
      <c r="J74" s="385">
        <f t="shared" si="0"/>
        <v>1268815210.829</v>
      </c>
      <c r="K74" s="433">
        <f t="shared" si="0"/>
        <v>4757.793913333334</v>
      </c>
      <c r="L74" s="385">
        <f t="shared" si="0"/>
        <v>1197521428.02</v>
      </c>
      <c r="M74" s="385">
        <f t="shared" si="0"/>
        <v>221310614.43400002</v>
      </c>
      <c r="N74" s="385">
        <f t="shared" si="0"/>
        <v>1418834539.056</v>
      </c>
    </row>
    <row r="75" spans="1:15" s="376" customFormat="1" ht="30" customHeight="1">
      <c r="A75" s="595" t="s">
        <v>42</v>
      </c>
      <c r="B75" s="595"/>
      <c r="C75" s="433"/>
      <c r="D75" s="385"/>
      <c r="E75" s="385"/>
      <c r="F75" s="385"/>
      <c r="G75" s="433">
        <v>3000</v>
      </c>
      <c r="H75" s="385"/>
      <c r="I75" s="385"/>
      <c r="J75" s="385"/>
      <c r="K75" s="433">
        <v>3000</v>
      </c>
      <c r="L75" s="385"/>
      <c r="M75" s="385"/>
      <c r="N75" s="385"/>
      <c r="O75" s="376" t="s">
        <v>1136</v>
      </c>
    </row>
    <row r="76" spans="1:14" ht="30" customHeight="1" hidden="1">
      <c r="A76" s="434" t="s">
        <v>1108</v>
      </c>
      <c r="B76" s="434"/>
      <c r="C76" s="432"/>
      <c r="D76" s="383"/>
      <c r="E76" s="383"/>
      <c r="F76" s="383"/>
      <c r="G76" s="432">
        <v>3000</v>
      </c>
      <c r="H76" s="383"/>
      <c r="I76" s="383"/>
      <c r="J76" s="383"/>
      <c r="K76" s="432">
        <v>3000</v>
      </c>
      <c r="L76" s="383"/>
      <c r="M76" s="383"/>
      <c r="N76" s="383"/>
    </row>
    <row r="77" spans="1:14" s="376" customFormat="1" ht="30" customHeight="1">
      <c r="A77" s="595" t="s">
        <v>984</v>
      </c>
      <c r="B77" s="595"/>
      <c r="C77" s="433"/>
      <c r="D77" s="385"/>
      <c r="E77" s="385"/>
      <c r="F77" s="385"/>
      <c r="G77" s="433">
        <v>3200</v>
      </c>
      <c r="H77" s="385">
        <v>108070885.29999998</v>
      </c>
      <c r="I77" s="385">
        <v>33655492.4</v>
      </c>
      <c r="J77" s="385">
        <v>141726377.7</v>
      </c>
      <c r="K77" s="433">
        <v>3200</v>
      </c>
      <c r="L77" s="385">
        <v>108070885.29999998</v>
      </c>
      <c r="M77" s="385">
        <v>33655492.4</v>
      </c>
      <c r="N77" s="385">
        <v>141726377.7</v>
      </c>
    </row>
    <row r="78" spans="1:14" ht="30" customHeight="1" hidden="1">
      <c r="A78" s="435" t="s">
        <v>1109</v>
      </c>
      <c r="B78" s="435"/>
      <c r="C78" s="432"/>
      <c r="D78" s="383"/>
      <c r="E78" s="383"/>
      <c r="F78" s="383"/>
      <c r="G78" s="432">
        <v>3200</v>
      </c>
      <c r="H78" s="383"/>
      <c r="I78" s="383"/>
      <c r="J78" s="383"/>
      <c r="K78" s="432">
        <v>3200</v>
      </c>
      <c r="L78" s="383"/>
      <c r="M78" s="383"/>
      <c r="N78" s="383"/>
    </row>
    <row r="79" spans="1:14" ht="30" customHeight="1" hidden="1">
      <c r="A79" s="596" t="s">
        <v>735</v>
      </c>
      <c r="B79" s="431" t="s">
        <v>1059</v>
      </c>
      <c r="C79" s="432"/>
      <c r="D79" s="383"/>
      <c r="E79" s="383"/>
      <c r="F79" s="383"/>
      <c r="G79" s="432">
        <v>0</v>
      </c>
      <c r="H79" s="383">
        <v>148191919</v>
      </c>
      <c r="I79" s="383"/>
      <c r="J79" s="383">
        <v>148191919</v>
      </c>
      <c r="K79" s="432">
        <v>0</v>
      </c>
      <c r="L79" s="383">
        <v>148191919</v>
      </c>
      <c r="M79" s="383"/>
      <c r="N79" s="383">
        <v>148191919</v>
      </c>
    </row>
    <row r="80" spans="1:14" ht="30" customHeight="1" hidden="1">
      <c r="A80" s="596"/>
      <c r="B80" s="431" t="s">
        <v>995</v>
      </c>
      <c r="C80" s="432"/>
      <c r="D80" s="383"/>
      <c r="E80" s="383"/>
      <c r="F80" s="383"/>
      <c r="G80" s="432">
        <v>2000</v>
      </c>
      <c r="H80" s="383">
        <v>123312500</v>
      </c>
      <c r="I80" s="383">
        <v>193050000</v>
      </c>
      <c r="J80" s="383">
        <v>316362500</v>
      </c>
      <c r="K80" s="432">
        <v>2000</v>
      </c>
      <c r="L80" s="383">
        <v>123312500</v>
      </c>
      <c r="M80" s="383">
        <v>193050000</v>
      </c>
      <c r="N80" s="383">
        <v>316362500</v>
      </c>
    </row>
    <row r="81" spans="1:14" ht="30" customHeight="1" hidden="1">
      <c r="A81" s="596"/>
      <c r="B81" s="431" t="s">
        <v>1007</v>
      </c>
      <c r="C81" s="432"/>
      <c r="D81" s="383"/>
      <c r="E81" s="383"/>
      <c r="F81" s="383"/>
      <c r="G81" s="432"/>
      <c r="H81" s="383">
        <v>50000000</v>
      </c>
      <c r="I81" s="383"/>
      <c r="J81" s="383">
        <v>50000000</v>
      </c>
      <c r="K81" s="432"/>
      <c r="L81" s="383">
        <v>50000000</v>
      </c>
      <c r="M81" s="383"/>
      <c r="N81" s="383">
        <v>50000000</v>
      </c>
    </row>
    <row r="82" spans="1:14" s="376" customFormat="1" ht="30" customHeight="1">
      <c r="A82" s="595" t="s">
        <v>962</v>
      </c>
      <c r="B82" s="595"/>
      <c r="C82" s="433"/>
      <c r="D82" s="385"/>
      <c r="E82" s="385"/>
      <c r="F82" s="385"/>
      <c r="G82" s="433">
        <v>2000</v>
      </c>
      <c r="H82" s="385">
        <v>321504419</v>
      </c>
      <c r="I82" s="385">
        <v>193050000</v>
      </c>
      <c r="J82" s="385">
        <v>514554419</v>
      </c>
      <c r="K82" s="433">
        <v>2000</v>
      </c>
      <c r="L82" s="385">
        <v>321504419</v>
      </c>
      <c r="M82" s="385">
        <v>193050000</v>
      </c>
      <c r="N82" s="385">
        <v>514554419</v>
      </c>
    </row>
    <row r="83" spans="1:14" ht="30" customHeight="1">
      <c r="A83" s="595" t="s">
        <v>678</v>
      </c>
      <c r="B83" s="595"/>
      <c r="C83" s="432">
        <v>315.27017333333333</v>
      </c>
      <c r="D83" s="383">
        <v>132457517.287</v>
      </c>
      <c r="E83" s="383">
        <v>17561810.94</v>
      </c>
      <c r="F83" s="385">
        <v>150019328.227</v>
      </c>
      <c r="G83" s="433">
        <v>12642.52374</v>
      </c>
      <c r="H83" s="385">
        <v>1494639215.033</v>
      </c>
      <c r="I83" s="385">
        <v>430454295.89399993</v>
      </c>
      <c r="J83" s="385">
        <v>1925096007.5290003</v>
      </c>
      <c r="K83" s="433">
        <v>12957.793913333337</v>
      </c>
      <c r="L83" s="385">
        <v>1627096732.32</v>
      </c>
      <c r="M83" s="385">
        <v>448016106.834</v>
      </c>
      <c r="N83" s="385">
        <v>2075115335.7560003</v>
      </c>
    </row>
    <row r="85" spans="3:7" ht="15">
      <c r="C85" s="437" t="s">
        <v>1135</v>
      </c>
      <c r="D85" s="437"/>
      <c r="E85" s="437"/>
      <c r="F85" s="437"/>
      <c r="G85" s="437"/>
    </row>
  </sheetData>
  <sheetProtection/>
  <mergeCells count="17">
    <mergeCell ref="A1:N1"/>
    <mergeCell ref="A2:N2"/>
    <mergeCell ref="A3:A4"/>
    <mergeCell ref="B3:B4"/>
    <mergeCell ref="C3:F3"/>
    <mergeCell ref="G3:J3"/>
    <mergeCell ref="K3:N3"/>
    <mergeCell ref="A47:A58"/>
    <mergeCell ref="A60:A72"/>
    <mergeCell ref="A75:B75"/>
    <mergeCell ref="A77:B77"/>
    <mergeCell ref="A59:B59"/>
    <mergeCell ref="A83:B83"/>
    <mergeCell ref="A82:B82"/>
    <mergeCell ref="A79:A81"/>
    <mergeCell ref="A73:B73"/>
    <mergeCell ref="A74:B74"/>
  </mergeCells>
  <printOptions/>
  <pageMargins left="0.7" right="0.7" top="0.75" bottom="0.75" header="0.3" footer="0.3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ac</cp:lastModifiedBy>
  <cp:lastPrinted>2019-10-21T09:35:31Z</cp:lastPrinted>
  <dcterms:created xsi:type="dcterms:W3CDTF">1999-11-09T07:26:38Z</dcterms:created>
  <dcterms:modified xsi:type="dcterms:W3CDTF">2019-10-21T09:35:59Z</dcterms:modified>
  <cp:category/>
  <cp:version/>
  <cp:contentType/>
  <cp:contentStatus/>
</cp:coreProperties>
</file>